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400012\Desktop\渡部　善和\1.HP用\1.多面的\"/>
    </mc:Choice>
  </mc:AlternateContent>
  <bookViews>
    <workbookView xWindow="15450" yWindow="1035" windowWidth="21135" windowHeight="19455" tabRatio="825" activeTab="2"/>
  </bookViews>
  <sheets>
    <sheet name="はじめに（PC）" sheetId="34" r:id="rId1"/>
    <sheet name="はじめに (手書き)" sheetId="52" r:id="rId2"/>
    <sheet name="様式1-1号" sheetId="6" r:id="rId3"/>
    <sheet name="様式1-2号" sheetId="8" r:id="rId4"/>
    <sheet name="様式1-3号" sheetId="24" r:id="rId5"/>
    <sheet name="位置図" sheetId="25" r:id="rId6"/>
    <sheet name="田んぼダム位置図" sheetId="56" r:id="rId7"/>
    <sheet name="構成員一覧" sheetId="59" r:id="rId8"/>
    <sheet name="構成員一覧 (2)" sheetId="53" r:id="rId9"/>
    <sheet name="活動計画書" sheetId="27" r:id="rId10"/>
    <sheet name="加算措置（みどり加算除く）" sheetId="51" r:id="rId11"/>
    <sheet name="様式第１－３別葉a,b" sheetId="60" r:id="rId12"/>
    <sheet name="様式第１－３別葉ｃ" sheetId="61" r:id="rId13"/>
    <sheet name="（別添）位置図 (2)" sheetId="62" r:id="rId14"/>
    <sheet name="長寿命化整備計画" sheetId="45" r:id="rId15"/>
    <sheet name="工事確認書" sheetId="14" r:id="rId16"/>
    <sheet name="活動記録 " sheetId="44" r:id="rId17"/>
    <sheet name="金銭出納簿" sheetId="15" r:id="rId18"/>
    <sheet name="報告書" sheetId="2" r:id="rId19"/>
    <sheet name="様式第１－８別紙１－１" sheetId="63" r:id="rId20"/>
    <sheet name="様式第１－８別紙１－２" sheetId="64" r:id="rId21"/>
    <sheet name="様式第１－８別紙２" sheetId="65" r:id="rId22"/>
    <sheet name="別紙" sheetId="54" r:id="rId23"/>
    <sheet name="【活動項目番号早見表】" sheetId="32" r:id="rId24"/>
    <sheet name="【活動項目番号表】 " sheetId="50" r:id="rId25"/>
    <sheet name="【選択肢】" sheetId="30" r:id="rId26"/>
  </sheets>
  <definedNames>
    <definedName name="_xlnm._FilterDatabase" localSheetId="18" hidden="1">報告書!#REF!</definedName>
    <definedName name="A.■か□" localSheetId="13">#REF!</definedName>
    <definedName name="A.■か□" localSheetId="7">#REF!</definedName>
    <definedName name="A.■か□" localSheetId="8">#REF!</definedName>
    <definedName name="A.■か□" localSheetId="6">#REF!</definedName>
    <definedName name="A.■か□" localSheetId="22">#REF!</definedName>
    <definedName name="A.■か□" localSheetId="11">#REF!</definedName>
    <definedName name="A.■か□" localSheetId="12">#REF!</definedName>
    <definedName name="A.■か□" localSheetId="19">#REF!</definedName>
    <definedName name="A.■か□" localSheetId="20">#REF!</definedName>
    <definedName name="A.■か□" localSheetId="21">#REF!</definedName>
    <definedName name="A.■か□">【選択肢】!$A$3:$A$4</definedName>
    <definedName name="B.○か空白" localSheetId="13">#REF!</definedName>
    <definedName name="B.○か空白" localSheetId="7">#REF!</definedName>
    <definedName name="B.○か空白" localSheetId="8">#REF!</definedName>
    <definedName name="B.○か空白" localSheetId="6">#REF!</definedName>
    <definedName name="B.○か空白" localSheetId="22">#REF!</definedName>
    <definedName name="B.○か空白" localSheetId="11">#REF!</definedName>
    <definedName name="B.○か空白" localSheetId="12">#REF!</definedName>
    <definedName name="B.○か空白" localSheetId="19">#REF!</definedName>
    <definedName name="B.○か空白" localSheetId="20">#REF!</definedName>
    <definedName name="B.○か空白" localSheetId="21">#REF!</definedName>
    <definedName name="B.○か空白">【選択肢】!$B$3:$B$4</definedName>
    <definedName name="Ｃ1.計画欄" localSheetId="13">#REF!</definedName>
    <definedName name="Ｃ1.計画欄" localSheetId="7">#REF!</definedName>
    <definedName name="Ｃ1.計画欄" localSheetId="8">#REF!</definedName>
    <definedName name="Ｃ1.計画欄" localSheetId="6">#REF!</definedName>
    <definedName name="Ｃ1.計画欄" localSheetId="22">#REF!</definedName>
    <definedName name="Ｃ1.計画欄" localSheetId="11">#REF!</definedName>
    <definedName name="Ｃ1.計画欄" localSheetId="12">#REF!</definedName>
    <definedName name="Ｃ1.計画欄" localSheetId="19">#REF!</definedName>
    <definedName name="Ｃ1.計画欄" localSheetId="20">#REF!</definedName>
    <definedName name="Ｃ1.計画欄" localSheetId="21">#REF!</definedName>
    <definedName name="Ｃ1.計画欄">【選択肢】!$C$3:$C$4</definedName>
    <definedName name="Ｃ2.実施欄" localSheetId="13">#REF!</definedName>
    <definedName name="Ｃ2.実施欄" localSheetId="7">#REF!</definedName>
    <definedName name="Ｃ2.実施欄" localSheetId="8">#REF!</definedName>
    <definedName name="Ｃ2.実施欄" localSheetId="6">#REF!</definedName>
    <definedName name="Ｃ2.実施欄" localSheetId="22">#REF!</definedName>
    <definedName name="Ｃ2.実施欄" localSheetId="11">#REF!</definedName>
    <definedName name="Ｃ2.実施欄" localSheetId="12">#REF!</definedName>
    <definedName name="Ｃ2.実施欄" localSheetId="19">#REF!</definedName>
    <definedName name="Ｃ2.実施欄" localSheetId="20">#REF!</definedName>
    <definedName name="Ｃ2.実施欄" localSheetId="21">#REF!</definedName>
    <definedName name="Ｃ2.実施欄">【選択肢】!$C$3:$C$5</definedName>
    <definedName name="D.農村環境保全活動のテーマ" localSheetId="13">#REF!</definedName>
    <definedName name="D.農村環境保全活動のテーマ" localSheetId="7">#REF!</definedName>
    <definedName name="D.農村環境保全活動のテーマ" localSheetId="8">#REF!</definedName>
    <definedName name="D.農村環境保全活動のテーマ" localSheetId="6">#REF!</definedName>
    <definedName name="D.農村環境保全活動のテーマ" localSheetId="22">#REF!</definedName>
    <definedName name="D.農村環境保全活動のテーマ" localSheetId="11">#REF!</definedName>
    <definedName name="D.農村環境保全活動のテーマ" localSheetId="12">#REF!</definedName>
    <definedName name="D.農村環境保全活動のテーマ" localSheetId="19">#REF!</definedName>
    <definedName name="D.農村環境保全活動のテーマ" localSheetId="20">#REF!</definedName>
    <definedName name="D.農村環境保全活動のテーマ" localSheetId="21">#REF!</definedName>
    <definedName name="D.農村環境保全活動のテーマ">【選択肢】!$D$3:$D$7</definedName>
    <definedName name="E.高度な保全活動" localSheetId="13">#REF!</definedName>
    <definedName name="E.高度な保全活動" localSheetId="7">#REF!</definedName>
    <definedName name="E.高度な保全活動" localSheetId="8">#REF!</definedName>
    <definedName name="E.高度な保全活動" localSheetId="6">#REF!</definedName>
    <definedName name="E.高度な保全活動" localSheetId="22">#REF!</definedName>
    <definedName name="E.高度な保全活動" localSheetId="11">#REF!</definedName>
    <definedName name="E.高度な保全活動" localSheetId="12">#REF!</definedName>
    <definedName name="E.高度な保全活動" localSheetId="19">#REF!</definedName>
    <definedName name="E.高度な保全活動" localSheetId="20">#REF!</definedName>
    <definedName name="E.高度な保全活動" localSheetId="21">#REF!</definedName>
    <definedName name="E.高度な保全活動">【選択肢】!$E$3:$E$12</definedName>
    <definedName name="F.施設" localSheetId="13">#REF!</definedName>
    <definedName name="F.施設" localSheetId="7">#REF!</definedName>
    <definedName name="F.施設" localSheetId="8">#REF!</definedName>
    <definedName name="F.施設" localSheetId="6">#REF!</definedName>
    <definedName name="F.施設" localSheetId="22">#REF!</definedName>
    <definedName name="F.施設" localSheetId="11">#REF!</definedName>
    <definedName name="F.施設" localSheetId="12">#REF!</definedName>
    <definedName name="F.施設" localSheetId="19">#REF!</definedName>
    <definedName name="F.施設" localSheetId="20">#REF!</definedName>
    <definedName name="F.施設" localSheetId="21">#REF!</definedName>
    <definedName name="F.施設">【選択肢】!$F$3:$F$5</definedName>
    <definedName name="G.単位" localSheetId="13">#REF!</definedName>
    <definedName name="G.単位" localSheetId="7">#REF!</definedName>
    <definedName name="G.単位" localSheetId="8">#REF!</definedName>
    <definedName name="G.単位" localSheetId="6">#REF!</definedName>
    <definedName name="G.単位" localSheetId="22">#REF!</definedName>
    <definedName name="G.単位" localSheetId="11">#REF!</definedName>
    <definedName name="G.単位" localSheetId="12">#REF!</definedName>
    <definedName name="G.単位" localSheetId="19">#REF!</definedName>
    <definedName name="G.単位" localSheetId="20">#REF!</definedName>
    <definedName name="G.単位" localSheetId="21">#REF!</definedName>
    <definedName name="G.単位">【選択肢】!$G$3:$G$4</definedName>
    <definedName name="H1.構成員一覧の分類_農業者" localSheetId="13">#REF!</definedName>
    <definedName name="H1.構成員一覧の分類_農業者" localSheetId="8">#REF!</definedName>
    <definedName name="H1.構成員一覧の分類_農業者" localSheetId="6">#REF!</definedName>
    <definedName name="H1.構成員一覧の分類_農業者" localSheetId="22">#REF!</definedName>
    <definedName name="H1.構成員一覧の分類_農業者" localSheetId="11">#REF!</definedName>
    <definedName name="H1.構成員一覧の分類_農業者" localSheetId="12">#REF!</definedName>
    <definedName name="H1.構成員一覧の分類_農業者" localSheetId="19">#REF!</definedName>
    <definedName name="H1.構成員一覧の分類_農業者" localSheetId="20">#REF!</definedName>
    <definedName name="H1.構成員一覧の分類_農業者" localSheetId="21">#REF!</definedName>
    <definedName name="H1.構成員一覧の分類_農業者">【選択肢】!$H$3:$H$6</definedName>
    <definedName name="H2.構成員一覧の分類_農業者以外個人" localSheetId="13">#REF!</definedName>
    <definedName name="H2.構成員一覧の分類_農業者以外個人" localSheetId="6">#REF!</definedName>
    <definedName name="H2.構成員一覧の分類_農業者以外個人" localSheetId="11">#REF!</definedName>
    <definedName name="H2.構成員一覧の分類_農業者以外個人" localSheetId="12">#REF!</definedName>
    <definedName name="H2.構成員一覧の分類_農業者以外個人" localSheetId="19">#REF!</definedName>
    <definedName name="H2.構成員一覧の分類_農業者以外個人" localSheetId="20">#REF!</definedName>
    <definedName name="H2.構成員一覧の分類_農業者以外個人">#REF!</definedName>
    <definedName name="H2.構成員一覧の分類_農業者以外団体" localSheetId="13">#REF!</definedName>
    <definedName name="H2.構成員一覧の分類_農業者以外団体" localSheetId="8">#REF!</definedName>
    <definedName name="H2.構成員一覧の分類_農業者以外団体" localSheetId="6">#REF!</definedName>
    <definedName name="H2.構成員一覧の分類_農業者以外団体" localSheetId="22">#REF!</definedName>
    <definedName name="H2.構成員一覧の分類_農業者以外団体" localSheetId="11">#REF!</definedName>
    <definedName name="H2.構成員一覧の分類_農業者以外団体" localSheetId="12">#REF!</definedName>
    <definedName name="H2.構成員一覧の分類_農業者以外団体" localSheetId="19">#REF!</definedName>
    <definedName name="H2.構成員一覧の分類_農業者以外団体" localSheetId="20">#REF!</definedName>
    <definedName name="H2.構成員一覧の分類_農業者以外団体" localSheetId="21">#REF!</definedName>
    <definedName name="H2.構成員一覧の分類_農業者以外団体">【選択肢】!$H$8:$H$16</definedName>
    <definedName name="H3.構成員一覧の分類_農業者以外団体" localSheetId="13">#REF!</definedName>
    <definedName name="H3.構成員一覧の分類_農業者以外団体" localSheetId="6">#REF!</definedName>
    <definedName name="H3.構成員一覧の分類_農業者以外団体" localSheetId="11">#REF!</definedName>
    <definedName name="H3.構成員一覧の分類_農業者以外団体" localSheetId="12">#REF!</definedName>
    <definedName name="H3.構成員一覧の分類_農業者以外団体" localSheetId="19">#REF!</definedName>
    <definedName name="H3.構成員一覧の分類_農業者以外団体" localSheetId="20">#REF!</definedName>
    <definedName name="H3.構成員一覧の分類_農業者以外団体">#REF!</definedName>
    <definedName name="Ｉ.金銭出納簿の区分" localSheetId="13">#REF!</definedName>
    <definedName name="Ｉ.金銭出納簿の区分" localSheetId="7">#REF!</definedName>
    <definedName name="Ｉ.金銭出納簿の区分" localSheetId="8">#REF!</definedName>
    <definedName name="Ｉ.金銭出納簿の区分" localSheetId="6">#REF!</definedName>
    <definedName name="Ｉ.金銭出納簿の区分" localSheetId="22">#REF!</definedName>
    <definedName name="Ｉ.金銭出納簿の区分" localSheetId="11">#REF!</definedName>
    <definedName name="Ｉ.金銭出納簿の区分" localSheetId="12">#REF!</definedName>
    <definedName name="Ｉ.金銭出納簿の区分" localSheetId="19">#REF!</definedName>
    <definedName name="Ｉ.金銭出納簿の区分" localSheetId="20">#REF!</definedName>
    <definedName name="Ｉ.金銭出納簿の区分" localSheetId="21">#REF!</definedName>
    <definedName name="Ｉ.金銭出納簿の区分">【選択肢】!$I$3:$I$4</definedName>
    <definedName name="Ｊ.金銭出納簿の収支の分類" localSheetId="13">#REF!</definedName>
    <definedName name="Ｊ.金銭出納簿の収支の分類" localSheetId="7">#REF!</definedName>
    <definedName name="Ｊ.金銭出納簿の収支の分類" localSheetId="8">#REF!</definedName>
    <definedName name="Ｊ.金銭出納簿の収支の分類" localSheetId="6">#REF!</definedName>
    <definedName name="Ｊ.金銭出納簿の収支の分類" localSheetId="22">#REF!</definedName>
    <definedName name="Ｊ.金銭出納簿の収支の分類" localSheetId="11">#REF!</definedName>
    <definedName name="Ｊ.金銭出納簿の収支の分類" localSheetId="12">#REF!</definedName>
    <definedName name="Ｊ.金銭出納簿の収支の分類" localSheetId="19">#REF!</definedName>
    <definedName name="Ｊ.金銭出納簿の収支の分類" localSheetId="20">#REF!</definedName>
    <definedName name="Ｊ.金銭出納簿の収支の分類" localSheetId="21">#REF!</definedName>
    <definedName name="Ｊ.金銭出納簿の収支の分類">【選択肢】!$J$3:$J$11</definedName>
    <definedName name="K.農村環境保全活動" localSheetId="13">#REF!</definedName>
    <definedName name="K.農村環境保全活動" localSheetId="7">#REF!</definedName>
    <definedName name="K.農村環境保全活動" localSheetId="8">#REF!</definedName>
    <definedName name="K.農村環境保全活動" localSheetId="6">#REF!</definedName>
    <definedName name="K.農村環境保全活動" localSheetId="22">#REF!</definedName>
    <definedName name="K.農村環境保全活動" localSheetId="11">#REF!</definedName>
    <definedName name="K.農村環境保全活動" localSheetId="12">#REF!</definedName>
    <definedName name="K.農村環境保全活動" localSheetId="19">#REF!</definedName>
    <definedName name="K.農村環境保全活動" localSheetId="20">#REF!</definedName>
    <definedName name="K.農村環境保全活動" localSheetId="21">#REF!</definedName>
    <definedName name="K.農村環境保全活動">【選択肢】!$Q$45:$Q$57</definedName>
    <definedName name="L.増進活動" localSheetId="13">#REF!</definedName>
    <definedName name="L.増進活動" localSheetId="7">#REF!</definedName>
    <definedName name="L.増進活動" localSheetId="8">#REF!</definedName>
    <definedName name="L.増進活動" localSheetId="6">#REF!</definedName>
    <definedName name="L.増進活動" localSheetId="22">#REF!</definedName>
    <definedName name="L.増進活動" localSheetId="11">#REF!</definedName>
    <definedName name="L.増進活動" localSheetId="12">#REF!</definedName>
    <definedName name="L.増進活動" localSheetId="19">#REF!</definedName>
    <definedName name="L.増進活動" localSheetId="20">#REF!</definedName>
    <definedName name="L.増進活動" localSheetId="21">#REF!</definedName>
    <definedName name="L.増進活動">【選択肢】!$R$58:$R$67</definedName>
    <definedName name="M.長寿命化" localSheetId="13">#REF!</definedName>
    <definedName name="M.長寿命化" localSheetId="7">#REF!</definedName>
    <definedName name="M.長寿命化" localSheetId="8">#REF!</definedName>
    <definedName name="M.長寿命化" localSheetId="6">#REF!</definedName>
    <definedName name="M.長寿命化" localSheetId="22">#REF!</definedName>
    <definedName name="M.長寿命化" localSheetId="11">#REF!</definedName>
    <definedName name="M.長寿命化" localSheetId="12">#REF!</definedName>
    <definedName name="M.長寿命化" localSheetId="19">#REF!</definedName>
    <definedName name="M.長寿命化" localSheetId="20">#REF!</definedName>
    <definedName name="M.長寿命化" localSheetId="21">#REF!</definedName>
    <definedName name="M.長寿命化">【選択肢】!$S$69:$S$74</definedName>
    <definedName name="_xlnm.Print_Area" localSheetId="13">'（別添）位置図 (2)'!$A$1:$J$32</definedName>
    <definedName name="_xlnm.Print_Area" localSheetId="24">'【活動項目番号表】 '!$A$1:$F$195</definedName>
    <definedName name="_xlnm.Print_Area" localSheetId="25">【選択肢】!$K$1:$T$92</definedName>
    <definedName name="_xlnm.Print_Area" localSheetId="1">'はじめに (手書き)'!$A$1:$F$23</definedName>
    <definedName name="_xlnm.Print_Area" localSheetId="0">'はじめに（PC）'!$A$1:$F$36</definedName>
    <definedName name="_xlnm.Print_Area" localSheetId="10">'加算措置（みどり加算除く）'!$A$1:$W$117</definedName>
    <definedName name="_xlnm.Print_Area" localSheetId="16">'活動記録 '!$A$1:$P$31</definedName>
    <definedName name="_xlnm.Print_Area" localSheetId="9">活動計画書!$A$1:$X$192</definedName>
    <definedName name="_xlnm.Print_Area" localSheetId="17">金銭出納簿!$A$1:$N$47</definedName>
    <definedName name="_xlnm.Print_Area" localSheetId="15">工事確認書!$A$1:$B$28</definedName>
    <definedName name="_xlnm.Print_Area" localSheetId="8">'構成員一覧 (2)'!$A$1:$L$47</definedName>
    <definedName name="_xlnm.Print_Area" localSheetId="14">長寿命化整備計画!$A$1:$M$41</definedName>
    <definedName name="_xlnm.Print_Area" localSheetId="6">田んぼダム位置図!$A$1:$J$32</definedName>
    <definedName name="_xlnm.Print_Area" localSheetId="22">別紙!$A$1:$G$51</definedName>
    <definedName name="_xlnm.Print_Area" localSheetId="18">報告書!$A$1:$V$191</definedName>
    <definedName name="_xlnm.Print_Area" localSheetId="2">'様式1-1号'!$A$1:$F$23</definedName>
    <definedName name="_xlnm.Print_Area" localSheetId="3">'様式1-2号'!$A$1:$G$43</definedName>
    <definedName name="_xlnm.Print_Area" localSheetId="4">'様式1-3号'!$A$1:$P$69</definedName>
    <definedName name="_xlnm.Print_Area" localSheetId="11">'様式第１－３別葉a,b'!$A$1:$X$26</definedName>
    <definedName name="_xlnm.Print_Area" localSheetId="12">'様式第１－３別葉ｃ'!$A$1:$AL$30</definedName>
    <definedName name="_xlnm.Print_Area" localSheetId="19">'様式第１－８別紙１－１'!$A$1:$X$22</definedName>
    <definedName name="_xlnm.Print_Area" localSheetId="20">'様式第１－８別紙１－２'!$A$1:$AL$46</definedName>
    <definedName name="_xlnm.Print_Area" localSheetId="21">'様式第１－８別紙２'!$B$2:$H$30</definedName>
    <definedName name="_xlnm.Print_Titles" localSheetId="16">'活動記録 '!$6:$8</definedName>
    <definedName name="Z_4D33B020_8F18_431B_BFB6_22453331905E_.wvu.PrintArea" localSheetId="17" hidden="1">金銭出納簿!$A$1:$L$47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9" i="27" l="1"/>
  <c r="K148" i="27"/>
  <c r="K147" i="27"/>
  <c r="K146" i="27"/>
  <c r="K145" i="27"/>
  <c r="AG149" i="27"/>
  <c r="AG187" i="27"/>
  <c r="AG186" i="27"/>
  <c r="AG185" i="27"/>
  <c r="AG184" i="27"/>
  <c r="AG183" i="27"/>
  <c r="AG182" i="27"/>
  <c r="AG181" i="27"/>
  <c r="AG180" i="27"/>
  <c r="AG179" i="27"/>
  <c r="AG178" i="27"/>
  <c r="AG177" i="27"/>
  <c r="J149" i="27"/>
  <c r="J148" i="27"/>
  <c r="J147" i="27"/>
  <c r="J146" i="27"/>
  <c r="AG151" i="27"/>
  <c r="AG148" i="27"/>
  <c r="AG147" i="27"/>
  <c r="AG146" i="27"/>
  <c r="J145" i="27"/>
  <c r="AG145" i="27" l="1"/>
  <c r="AG139" i="27"/>
  <c r="AG138" i="27"/>
  <c r="K139" i="27"/>
  <c r="K138" i="27"/>
  <c r="L138" i="27" s="1"/>
  <c r="K137" i="27"/>
  <c r="L137" i="27" s="1"/>
  <c r="AG137" i="27" s="1"/>
  <c r="K136" i="27"/>
  <c r="L139" i="27"/>
  <c r="L136" i="27"/>
  <c r="AG136" i="27" s="1"/>
  <c r="K135" i="27"/>
  <c r="L135" i="27" s="1"/>
  <c r="AG135" i="27" s="1"/>
  <c r="AG141" i="27"/>
  <c r="AG132" i="27"/>
  <c r="AG131" i="27"/>
  <c r="AG130" i="27"/>
  <c r="AG129" i="27"/>
  <c r="AG128" i="27"/>
  <c r="AG127" i="27"/>
  <c r="AG126" i="27"/>
  <c r="AG125" i="27"/>
  <c r="AG124" i="27"/>
  <c r="AG123" i="27"/>
  <c r="AG122" i="27"/>
  <c r="AG121" i="27"/>
  <c r="AG120" i="27"/>
  <c r="AG119" i="27"/>
  <c r="AG118" i="27"/>
  <c r="AG115" i="27"/>
  <c r="AG114" i="27"/>
  <c r="AG112" i="27"/>
  <c r="AG111" i="27"/>
  <c r="AG110" i="27"/>
  <c r="AG109" i="27"/>
  <c r="AG108" i="27"/>
  <c r="AG92" i="27"/>
  <c r="AG87" i="27"/>
  <c r="AG91" i="27"/>
  <c r="AG90" i="27"/>
  <c r="AG89" i="27"/>
  <c r="AG86" i="27"/>
  <c r="AG85" i="27"/>
  <c r="AG84" i="27"/>
  <c r="AG83" i="27"/>
  <c r="AG82" i="27"/>
  <c r="O85" i="2"/>
  <c r="O84" i="2"/>
  <c r="O83" i="2"/>
  <c r="O82" i="2"/>
  <c r="E6" i="6"/>
  <c r="M9" i="44"/>
  <c r="F28" i="65" l="1"/>
  <c r="M35" i="64" l="1"/>
  <c r="K35" i="64"/>
  <c r="I35" i="64"/>
  <c r="G35" i="64"/>
  <c r="E35" i="64"/>
  <c r="AE33" i="64"/>
  <c r="AB33" i="64"/>
  <c r="Y33" i="64"/>
  <c r="V33" i="64"/>
  <c r="S33" i="64"/>
  <c r="AE31" i="64"/>
  <c r="AB31" i="64"/>
  <c r="Y31" i="64"/>
  <c r="V31" i="64"/>
  <c r="S31" i="64"/>
  <c r="AE29" i="64"/>
  <c r="AB29" i="64"/>
  <c r="Y29" i="64"/>
  <c r="V29" i="64"/>
  <c r="S29" i="64"/>
  <c r="AE27" i="64"/>
  <c r="AB27" i="64"/>
  <c r="Y27" i="64"/>
  <c r="V27" i="64"/>
  <c r="S27" i="64"/>
  <c r="AE25" i="64"/>
  <c r="AB25" i="64"/>
  <c r="Y25" i="64"/>
  <c r="V25" i="64"/>
  <c r="S25" i="64"/>
  <c r="AE23" i="64"/>
  <c r="AE35" i="64" s="1"/>
  <c r="AB23" i="64"/>
  <c r="AB35" i="64" s="1"/>
  <c r="Y23" i="64"/>
  <c r="Y35" i="64" s="1"/>
  <c r="V23" i="64"/>
  <c r="V35" i="64" s="1"/>
  <c r="S23" i="64"/>
  <c r="S35" i="64" s="1"/>
  <c r="M15" i="64"/>
  <c r="K15" i="64"/>
  <c r="I15" i="64"/>
  <c r="G15" i="64"/>
  <c r="E15" i="64"/>
  <c r="M13" i="64"/>
  <c r="K13" i="64"/>
  <c r="I13" i="64"/>
  <c r="G13" i="64"/>
  <c r="E13" i="64"/>
  <c r="M11" i="64"/>
  <c r="AE11" i="64" s="1"/>
  <c r="K11" i="64"/>
  <c r="AB11" i="64" s="1"/>
  <c r="I11" i="64"/>
  <c r="Y11" i="64" s="1"/>
  <c r="G11" i="64"/>
  <c r="V11" i="64" s="1"/>
  <c r="E11" i="64"/>
  <c r="S11" i="64" s="1"/>
  <c r="M9" i="64"/>
  <c r="AE9" i="64" s="1"/>
  <c r="K9" i="64"/>
  <c r="AB9" i="64" s="1"/>
  <c r="I9" i="64"/>
  <c r="Y9" i="64" s="1"/>
  <c r="G9" i="64"/>
  <c r="V9" i="64" s="1"/>
  <c r="E9" i="64"/>
  <c r="S9" i="64" s="1"/>
  <c r="M7" i="64"/>
  <c r="K7" i="64"/>
  <c r="I7" i="64"/>
  <c r="G7" i="64"/>
  <c r="E7" i="64"/>
  <c r="M5" i="64"/>
  <c r="K5" i="64"/>
  <c r="AB5" i="64" s="1"/>
  <c r="I5" i="64"/>
  <c r="Y5" i="64" s="1"/>
  <c r="G5" i="64"/>
  <c r="V5" i="64" s="1"/>
  <c r="E5" i="64"/>
  <c r="AE15" i="64"/>
  <c r="AB15" i="64"/>
  <c r="Y15" i="64"/>
  <c r="V15" i="64"/>
  <c r="S15" i="64"/>
  <c r="AE13" i="64"/>
  <c r="AB13" i="64"/>
  <c r="Y13" i="64"/>
  <c r="V13" i="64"/>
  <c r="S13" i="64"/>
  <c r="AE7" i="64"/>
  <c r="AB7" i="64"/>
  <c r="Y7" i="64"/>
  <c r="V7" i="64"/>
  <c r="S7" i="64"/>
  <c r="AB17" i="64" l="1"/>
  <c r="G17" i="64"/>
  <c r="I17" i="64"/>
  <c r="K17" i="64"/>
  <c r="Y17" i="64"/>
  <c r="M17" i="64"/>
  <c r="V17" i="64"/>
  <c r="AE5" i="64"/>
  <c r="AE17" i="64" s="1"/>
  <c r="S5" i="64"/>
  <c r="S17" i="64" s="1"/>
  <c r="E17" i="64"/>
  <c r="E127" i="2" l="1"/>
  <c r="E126" i="2"/>
  <c r="O126" i="2" s="1"/>
  <c r="E125" i="2"/>
  <c r="E124" i="2"/>
  <c r="O124" i="2" s="1"/>
  <c r="E123" i="2"/>
  <c r="L151" i="27"/>
  <c r="L149" i="27"/>
  <c r="L148" i="27"/>
  <c r="L147" i="27"/>
  <c r="L146" i="27"/>
  <c r="L145" i="27"/>
  <c r="M125" i="27"/>
  <c r="M124" i="27"/>
  <c r="M123" i="27"/>
  <c r="M122" i="27"/>
  <c r="M121" i="27"/>
  <c r="M120" i="27"/>
  <c r="M119" i="27"/>
  <c r="M118" i="27"/>
  <c r="P66" i="30" l="1"/>
  <c r="O125" i="2" s="1"/>
  <c r="P65" i="30"/>
  <c r="M17" i="61"/>
  <c r="K17" i="61"/>
  <c r="I17" i="61"/>
  <c r="G17" i="61"/>
  <c r="E17" i="61"/>
  <c r="AE15" i="61"/>
  <c r="AB15" i="61"/>
  <c r="Y15" i="61"/>
  <c r="V15" i="61"/>
  <c r="S15" i="61"/>
  <c r="AE13" i="61"/>
  <c r="AB13" i="61"/>
  <c r="Y13" i="61"/>
  <c r="V13" i="61"/>
  <c r="S13" i="61"/>
  <c r="AE11" i="61"/>
  <c r="AB11" i="61"/>
  <c r="Y11" i="61"/>
  <c r="V11" i="61"/>
  <c r="S11" i="61"/>
  <c r="AE9" i="61"/>
  <c r="AB9" i="61"/>
  <c r="Y9" i="61"/>
  <c r="V9" i="61"/>
  <c r="S9" i="61"/>
  <c r="AE7" i="61"/>
  <c r="AB7" i="61"/>
  <c r="Y7" i="61"/>
  <c r="V7" i="61"/>
  <c r="S7" i="61"/>
  <c r="AE5" i="61"/>
  <c r="AB5" i="61"/>
  <c r="AB17" i="61" s="1"/>
  <c r="Y5" i="61"/>
  <c r="Y17" i="61" s="1"/>
  <c r="V5" i="61"/>
  <c r="V17" i="61" s="1"/>
  <c r="S5" i="61"/>
  <c r="S17" i="61" s="1"/>
  <c r="C66" i="51"/>
  <c r="I64" i="51"/>
  <c r="I63" i="51"/>
  <c r="I62" i="51"/>
  <c r="I61" i="51"/>
  <c r="I60" i="51"/>
  <c r="I59" i="51"/>
  <c r="C34" i="51"/>
  <c r="I32" i="51"/>
  <c r="I31" i="51"/>
  <c r="I30" i="51"/>
  <c r="I29" i="51"/>
  <c r="I28" i="51"/>
  <c r="I27" i="51"/>
  <c r="F44" i="27"/>
  <c r="I44" i="27" s="1"/>
  <c r="I43" i="27"/>
  <c r="F42" i="27"/>
  <c r="I42" i="27" s="1"/>
  <c r="I41" i="27"/>
  <c r="F40" i="27"/>
  <c r="I40" i="27" s="1"/>
  <c r="I47" i="27" s="1"/>
  <c r="I39" i="27"/>
  <c r="O127" i="2" l="1"/>
  <c r="I34" i="51"/>
  <c r="AE17" i="61"/>
  <c r="I66" i="51"/>
  <c r="P75" i="30" l="1"/>
  <c r="P74" i="30"/>
  <c r="P73" i="30"/>
  <c r="P72" i="30"/>
  <c r="P71" i="30"/>
  <c r="P70" i="30"/>
  <c r="P69" i="30"/>
  <c r="P68" i="30"/>
  <c r="P67" i="30"/>
  <c r="P64" i="30"/>
  <c r="P63" i="30"/>
  <c r="P62" i="30"/>
  <c r="P61" i="30"/>
  <c r="P60" i="30"/>
  <c r="P59" i="30"/>
  <c r="O123" i="2" s="1"/>
  <c r="P58" i="30"/>
  <c r="P57" i="30"/>
  <c r="P56" i="30"/>
  <c r="P55" i="30"/>
  <c r="P54" i="30"/>
  <c r="P53" i="30"/>
  <c r="P52" i="30"/>
  <c r="P51" i="30"/>
  <c r="P50" i="30"/>
  <c r="P49" i="30"/>
  <c r="P48" i="30"/>
  <c r="P47" i="30"/>
  <c r="P46" i="30"/>
  <c r="P45" i="30"/>
  <c r="P44" i="30"/>
  <c r="P43" i="30"/>
  <c r="P42" i="30"/>
  <c r="P41" i="30"/>
  <c r="P40" i="30"/>
  <c r="P39" i="30"/>
  <c r="P38" i="30"/>
  <c r="P37" i="30"/>
  <c r="P36" i="30"/>
  <c r="P35" i="30"/>
  <c r="O104" i="2" s="1"/>
  <c r="P34" i="30"/>
  <c r="O103" i="2" s="1"/>
  <c r="P33" i="30"/>
  <c r="P32" i="30"/>
  <c r="P31" i="30"/>
  <c r="P30" i="30"/>
  <c r="P29" i="30"/>
  <c r="P28" i="30"/>
  <c r="P27" i="30"/>
  <c r="P26" i="30"/>
  <c r="P25" i="30"/>
  <c r="P24" i="30"/>
  <c r="P23" i="30"/>
  <c r="P22" i="30"/>
  <c r="O81" i="2" s="1"/>
  <c r="P21" i="30"/>
  <c r="P20" i="30"/>
  <c r="P19" i="30"/>
  <c r="P18" i="30"/>
  <c r="O77" i="2" s="1"/>
  <c r="P17" i="30"/>
  <c r="O76" i="2" s="1"/>
  <c r="P16" i="30"/>
  <c r="O75" i="2" s="1"/>
  <c r="P15" i="30"/>
  <c r="O74" i="2" s="1"/>
  <c r="P14" i="30"/>
  <c r="O73" i="2" s="1"/>
  <c r="P13" i="30"/>
  <c r="O72" i="2" s="1"/>
  <c r="P12" i="30"/>
  <c r="O71" i="2" s="1"/>
  <c r="P11" i="30"/>
  <c r="O70" i="2" s="1"/>
  <c r="P10" i="30"/>
  <c r="O68" i="2" s="1"/>
  <c r="P9" i="30"/>
  <c r="O67" i="2" s="1"/>
  <c r="P8" i="30"/>
  <c r="O66" i="2" s="1"/>
  <c r="P7" i="30"/>
  <c r="O65" i="2" s="1"/>
  <c r="P6" i="30"/>
  <c r="O64" i="2" s="1"/>
  <c r="D47" i="54"/>
  <c r="D21" i="54"/>
  <c r="Y167" i="2"/>
  <c r="M166" i="2"/>
  <c r="Q166" i="2" s="1"/>
  <c r="L166" i="2"/>
  <c r="R166" i="2" s="1"/>
  <c r="G166" i="2"/>
  <c r="D166" i="2"/>
  <c r="Y166" i="2" s="1"/>
  <c r="B166" i="2"/>
  <c r="M165" i="2"/>
  <c r="S165" i="2" s="1"/>
  <c r="L165" i="2"/>
  <c r="R165" i="2" s="1"/>
  <c r="G165" i="2"/>
  <c r="D165" i="2"/>
  <c r="Y165" i="2" s="1"/>
  <c r="B165" i="2"/>
  <c r="M164" i="2"/>
  <c r="Q164" i="2" s="1"/>
  <c r="L164" i="2"/>
  <c r="R164" i="2" s="1"/>
  <c r="G164" i="2"/>
  <c r="D164" i="2"/>
  <c r="Y164" i="2" s="1"/>
  <c r="B164" i="2"/>
  <c r="M163" i="2"/>
  <c r="O163" i="2" s="1"/>
  <c r="L163" i="2"/>
  <c r="R163" i="2" s="1"/>
  <c r="G163" i="2"/>
  <c r="D163" i="2"/>
  <c r="Y163" i="2" s="1"/>
  <c r="B163" i="2"/>
  <c r="M162" i="2"/>
  <c r="Q162" i="2" s="1"/>
  <c r="L162" i="2"/>
  <c r="R162" i="2" s="1"/>
  <c r="G162" i="2"/>
  <c r="D162" i="2"/>
  <c r="B162" i="2"/>
  <c r="M161" i="2"/>
  <c r="S161" i="2" s="1"/>
  <c r="L161" i="2"/>
  <c r="R161" i="2" s="1"/>
  <c r="G161" i="2"/>
  <c r="D161" i="2"/>
  <c r="B161" i="2"/>
  <c r="M160" i="2"/>
  <c r="Q160" i="2" s="1"/>
  <c r="L160" i="2"/>
  <c r="R160" i="2" s="1"/>
  <c r="G160" i="2"/>
  <c r="D160" i="2"/>
  <c r="Y160" i="2" s="1"/>
  <c r="B160" i="2"/>
  <c r="M159" i="2"/>
  <c r="O159" i="2" s="1"/>
  <c r="L159" i="2"/>
  <c r="R159" i="2" s="1"/>
  <c r="G159" i="2"/>
  <c r="D159" i="2"/>
  <c r="B159" i="2"/>
  <c r="M158" i="2"/>
  <c r="S158" i="2" s="1"/>
  <c r="L158" i="2"/>
  <c r="R158" i="2" s="1"/>
  <c r="G158" i="2"/>
  <c r="D158" i="2"/>
  <c r="B158" i="2"/>
  <c r="M157" i="2"/>
  <c r="S157" i="2" s="1"/>
  <c r="L157" i="2"/>
  <c r="R157" i="2" s="1"/>
  <c r="G157" i="2"/>
  <c r="D157" i="2"/>
  <c r="B157" i="2"/>
  <c r="E118" i="2"/>
  <c r="Y118" i="2" s="1"/>
  <c r="E117" i="2"/>
  <c r="E116" i="2"/>
  <c r="O116" i="2" s="1"/>
  <c r="E115" i="2"/>
  <c r="E114" i="2"/>
  <c r="O108" i="2"/>
  <c r="O107" i="2"/>
  <c r="O106" i="2"/>
  <c r="O105" i="2"/>
  <c r="O95" i="2"/>
  <c r="G95" i="2"/>
  <c r="O94" i="2"/>
  <c r="O93" i="2"/>
  <c r="O92" i="2"/>
  <c r="O91" i="2"/>
  <c r="O90" i="2"/>
  <c r="O89" i="2"/>
  <c r="O80" i="2"/>
  <c r="O79" i="2"/>
  <c r="B56" i="2"/>
  <c r="O25" i="2"/>
  <c r="Q7" i="2"/>
  <c r="T6" i="2"/>
  <c r="C4" i="2"/>
  <c r="K35" i="15"/>
  <c r="J35" i="15"/>
  <c r="E35" i="15"/>
  <c r="K34" i="15"/>
  <c r="J34" i="15"/>
  <c r="L44" i="2" s="1"/>
  <c r="E34" i="15"/>
  <c r="L40" i="2" s="1"/>
  <c r="K33" i="15"/>
  <c r="J33" i="15"/>
  <c r="L43" i="2" s="1"/>
  <c r="E33" i="15"/>
  <c r="L39" i="2" s="1"/>
  <c r="K32" i="15"/>
  <c r="J32" i="15"/>
  <c r="L42" i="2" s="1"/>
  <c r="E32" i="15"/>
  <c r="L38" i="2" s="1"/>
  <c r="I31" i="15"/>
  <c r="D31" i="15"/>
  <c r="L33" i="2" s="1"/>
  <c r="I30" i="15"/>
  <c r="L32" i="2" s="1"/>
  <c r="D30" i="15"/>
  <c r="L31" i="2" s="1"/>
  <c r="I29" i="15"/>
  <c r="L30" i="2" s="1"/>
  <c r="D29" i="15"/>
  <c r="H23" i="15"/>
  <c r="G23" i="15"/>
  <c r="I9" i="15"/>
  <c r="I10" i="15" s="1"/>
  <c r="I11" i="15" s="1"/>
  <c r="I12" i="15" s="1"/>
  <c r="I13" i="15" s="1"/>
  <c r="I14" i="15" s="1"/>
  <c r="I15" i="15" s="1"/>
  <c r="I16" i="15" s="1"/>
  <c r="I17" i="15" s="1"/>
  <c r="I18" i="15" s="1"/>
  <c r="I19" i="15" s="1"/>
  <c r="I20" i="15" s="1"/>
  <c r="I21" i="15" s="1"/>
  <c r="K3" i="15"/>
  <c r="M31" i="44"/>
  <c r="E31" i="44"/>
  <c r="D31" i="44"/>
  <c r="F29" i="44"/>
  <c r="O28" i="44"/>
  <c r="N28" i="44"/>
  <c r="M28" i="44"/>
  <c r="O27" i="44"/>
  <c r="N27" i="44"/>
  <c r="M27" i="44"/>
  <c r="F27" i="44"/>
  <c r="O26" i="44"/>
  <c r="N26" i="44"/>
  <c r="M26" i="44"/>
  <c r="F26" i="44"/>
  <c r="O25" i="44"/>
  <c r="N25" i="44"/>
  <c r="M25" i="44"/>
  <c r="F25" i="44"/>
  <c r="O24" i="44"/>
  <c r="N24" i="44"/>
  <c r="M24" i="44"/>
  <c r="F24" i="44"/>
  <c r="O23" i="44"/>
  <c r="N23" i="44"/>
  <c r="M23" i="44"/>
  <c r="F23" i="44"/>
  <c r="O22" i="44"/>
  <c r="N22" i="44"/>
  <c r="M22" i="44"/>
  <c r="F22" i="44"/>
  <c r="O16" i="44"/>
  <c r="N16" i="44"/>
  <c r="M16" i="44"/>
  <c r="F16" i="44"/>
  <c r="O15" i="44"/>
  <c r="N15" i="44"/>
  <c r="M15" i="44"/>
  <c r="F15" i="44"/>
  <c r="O14" i="44"/>
  <c r="N14" i="44"/>
  <c r="M14" i="44"/>
  <c r="F14" i="44"/>
  <c r="O13" i="44"/>
  <c r="N13" i="44"/>
  <c r="M13" i="44"/>
  <c r="F13" i="44"/>
  <c r="O12" i="44"/>
  <c r="N12" i="44"/>
  <c r="M12" i="44"/>
  <c r="F12" i="44"/>
  <c r="O11" i="44"/>
  <c r="N11" i="44"/>
  <c r="M11" i="44"/>
  <c r="F11" i="44"/>
  <c r="O10" i="44"/>
  <c r="N10" i="44"/>
  <c r="M10" i="44"/>
  <c r="F10" i="44"/>
  <c r="O9" i="44"/>
  <c r="N9" i="44"/>
  <c r="F9" i="44"/>
  <c r="P3" i="44"/>
  <c r="B23" i="14"/>
  <c r="L3" i="45"/>
  <c r="O112" i="51"/>
  <c r="O110" i="51"/>
  <c r="O108" i="51"/>
  <c r="O106" i="51"/>
  <c r="S100" i="51"/>
  <c r="O100" i="51"/>
  <c r="M45" i="51"/>
  <c r="I45" i="51"/>
  <c r="E49" i="51" s="1"/>
  <c r="K50" i="51" s="1"/>
  <c r="R50" i="51" s="1"/>
  <c r="P43" i="51"/>
  <c r="P42" i="51"/>
  <c r="M141" i="27"/>
  <c r="M139" i="27"/>
  <c r="M138" i="27"/>
  <c r="M137" i="27"/>
  <c r="M136" i="27"/>
  <c r="M135" i="27"/>
  <c r="M132" i="27"/>
  <c r="O113" i="2" s="1"/>
  <c r="M131" i="27"/>
  <c r="O112" i="2" s="1"/>
  <c r="M130" i="27"/>
  <c r="M129" i="27"/>
  <c r="O110" i="2" s="1"/>
  <c r="M128" i="27"/>
  <c r="M127" i="27"/>
  <c r="M126" i="27"/>
  <c r="M92" i="27"/>
  <c r="M91" i="27"/>
  <c r="M90" i="27"/>
  <c r="M89" i="27"/>
  <c r="M87" i="27"/>
  <c r="M86" i="27"/>
  <c r="M85" i="27"/>
  <c r="M84" i="27"/>
  <c r="M83" i="27"/>
  <c r="M82" i="27"/>
  <c r="T47" i="27"/>
  <c r="C47" i="27"/>
  <c r="C46" i="27"/>
  <c r="O57" i="24"/>
  <c r="I46" i="27"/>
  <c r="C33" i="27"/>
  <c r="C32" i="27"/>
  <c r="F31" i="27"/>
  <c r="I31" i="27" s="1"/>
  <c r="I30" i="27"/>
  <c r="F29" i="27"/>
  <c r="I29" i="27" s="1"/>
  <c r="I28" i="27"/>
  <c r="F27" i="27"/>
  <c r="I27" i="27" s="1"/>
  <c r="I26" i="27"/>
  <c r="F25" i="27"/>
  <c r="I25" i="27" s="1"/>
  <c r="I24" i="27"/>
  <c r="F23" i="27"/>
  <c r="I23" i="27" s="1"/>
  <c r="I22" i="27"/>
  <c r="F21" i="27"/>
  <c r="I21" i="27" s="1"/>
  <c r="I20" i="27"/>
  <c r="C16" i="27"/>
  <c r="C15" i="27"/>
  <c r="I13" i="27"/>
  <c r="I12" i="27"/>
  <c r="I11" i="27"/>
  <c r="I10" i="27"/>
  <c r="I9" i="27"/>
  <c r="I16" i="27" s="1"/>
  <c r="I8" i="27"/>
  <c r="I15" i="27" s="1"/>
  <c r="I8" i="59"/>
  <c r="E8" i="59"/>
  <c r="AL5" i="59"/>
  <c r="AK5" i="59"/>
  <c r="AJ5" i="59"/>
  <c r="AI5" i="59"/>
  <c r="AH5" i="59"/>
  <c r="AG5" i="59"/>
  <c r="AF5" i="59"/>
  <c r="AE5" i="59"/>
  <c r="AD5" i="59"/>
  <c r="AC5" i="59"/>
  <c r="AB5" i="59"/>
  <c r="AA5" i="59"/>
  <c r="Z5" i="59"/>
  <c r="B4" i="59"/>
  <c r="J3" i="56"/>
  <c r="H3" i="25"/>
  <c r="F3" i="25"/>
  <c r="D3" i="25"/>
  <c r="B3" i="25"/>
  <c r="B65" i="24"/>
  <c r="L47" i="24"/>
  <c r="L46" i="24"/>
  <c r="L45" i="24"/>
  <c r="L44" i="24"/>
  <c r="H36" i="24"/>
  <c r="H34" i="24"/>
  <c r="H32" i="24"/>
  <c r="D22" i="24"/>
  <c r="D21" i="24"/>
  <c r="D20" i="24"/>
  <c r="D19" i="24"/>
  <c r="F13" i="24"/>
  <c r="F10" i="24"/>
  <c r="F7" i="24"/>
  <c r="N3" i="24"/>
  <c r="F6" i="8"/>
  <c r="F5" i="8"/>
  <c r="E7" i="6"/>
  <c r="A4" i="6"/>
  <c r="O114" i="2" l="1"/>
  <c r="L45" i="2"/>
  <c r="L41" i="2"/>
  <c r="D37" i="15"/>
  <c r="E36" i="15" s="1"/>
  <c r="L37" i="2"/>
  <c r="I37" i="15"/>
  <c r="J36" i="15" s="1"/>
  <c r="L47" i="2" s="1"/>
  <c r="F31" i="44"/>
  <c r="O78" i="2"/>
  <c r="O128" i="2"/>
  <c r="O99" i="2"/>
  <c r="O100" i="2"/>
  <c r="E54" i="51"/>
  <c r="K55" i="51" s="1"/>
  <c r="R55" i="51" s="1"/>
  <c r="P45" i="51"/>
  <c r="G47" i="51" s="1"/>
  <c r="I32" i="27"/>
  <c r="Y162" i="2"/>
  <c r="O160" i="2"/>
  <c r="O162" i="2"/>
  <c r="O164" i="2"/>
  <c r="O166" i="2"/>
  <c r="O158" i="2"/>
  <c r="O109" i="2"/>
  <c r="Q158" i="2"/>
  <c r="S160" i="2"/>
  <c r="S162" i="2"/>
  <c r="S164" i="2"/>
  <c r="S166" i="2"/>
  <c r="O117" i="2"/>
  <c r="O161" i="2"/>
  <c r="O165" i="2"/>
  <c r="Q163" i="2"/>
  <c r="Q159" i="2"/>
  <c r="S163" i="2"/>
  <c r="Q157" i="2"/>
  <c r="S159" i="2"/>
  <c r="Y161" i="2"/>
  <c r="O111" i="2"/>
  <c r="Q161" i="2"/>
  <c r="Q165" i="2"/>
  <c r="O157" i="2"/>
  <c r="I23" i="15"/>
  <c r="O102" i="2"/>
  <c r="O101" i="2"/>
  <c r="I33" i="27"/>
  <c r="P78" i="30"/>
  <c r="P77" i="30"/>
  <c r="O115" i="2"/>
  <c r="P76" i="30"/>
  <c r="O120" i="2"/>
  <c r="L29" i="2"/>
  <c r="O118" i="2"/>
  <c r="L46" i="2" l="1"/>
  <c r="L48" i="2" s="1"/>
  <c r="E37" i="15"/>
  <c r="J37" i="15"/>
  <c r="O45" i="24"/>
  <c r="L34" i="2"/>
</calcChain>
</file>

<file path=xl/sharedStrings.xml><?xml version="1.0" encoding="utf-8"?>
<sst xmlns="http://schemas.openxmlformats.org/spreadsheetml/2006/main" count="2447" uniqueCount="1389">
  <si>
    <t>（様式第1－８号）</t>
    <rPh sb="3" eb="4">
      <t>ダイ</t>
    </rPh>
    <rPh sb="7" eb="8">
      <t>ゴウ</t>
    </rPh>
    <phoneticPr fontId="4"/>
  </si>
  <si>
    <t>収入の部</t>
    <rPh sb="0" eb="2">
      <t>シュウニュウ</t>
    </rPh>
    <rPh sb="3" eb="4">
      <t>ブ</t>
    </rPh>
    <phoneticPr fontId="4"/>
  </si>
  <si>
    <t>項　　目</t>
    <rPh sb="0" eb="1">
      <t>コウ</t>
    </rPh>
    <rPh sb="3" eb="4">
      <t>メ</t>
    </rPh>
    <phoneticPr fontId="4"/>
  </si>
  <si>
    <t>金額</t>
    <rPh sb="0" eb="1">
      <t>キン</t>
    </rPh>
    <rPh sb="1" eb="2">
      <t>ガク</t>
    </rPh>
    <phoneticPr fontId="4"/>
  </si>
  <si>
    <t>１．</t>
    <phoneticPr fontId="4"/>
  </si>
  <si>
    <t>利子等</t>
    <rPh sb="0" eb="2">
      <t>リシ</t>
    </rPh>
    <rPh sb="2" eb="3">
      <t>トウ</t>
    </rPh>
    <phoneticPr fontId="4"/>
  </si>
  <si>
    <t>２．</t>
    <phoneticPr fontId="4"/>
  </si>
  <si>
    <t>返還</t>
    <rPh sb="0" eb="2">
      <t>ヘンカン</t>
    </rPh>
    <phoneticPr fontId="4"/>
  </si>
  <si>
    <t>３．</t>
    <phoneticPr fontId="4"/>
  </si>
  <si>
    <t>　合　　　計</t>
    <rPh sb="1" eb="2">
      <t>ゴウ</t>
    </rPh>
    <rPh sb="5" eb="6">
      <t>ケイ</t>
    </rPh>
    <phoneticPr fontId="4"/>
  </si>
  <si>
    <t>日当</t>
    <rPh sb="0" eb="2">
      <t>ニットウ</t>
    </rPh>
    <phoneticPr fontId="4"/>
  </si>
  <si>
    <t>外注費</t>
    <rPh sb="0" eb="3">
      <t>ガイチュウヒ</t>
    </rPh>
    <phoneticPr fontId="4"/>
  </si>
  <si>
    <t>その他</t>
    <rPh sb="2" eb="3">
      <t>ホカ</t>
    </rPh>
    <phoneticPr fontId="4"/>
  </si>
  <si>
    <t>活動項目</t>
    <rPh sb="0" eb="2">
      <t>カツドウ</t>
    </rPh>
    <rPh sb="2" eb="4">
      <t>コウモク</t>
    </rPh>
    <phoneticPr fontId="4"/>
  </si>
  <si>
    <t>計画</t>
    <rPh sb="0" eb="2">
      <t>ケイカク</t>
    </rPh>
    <phoneticPr fontId="4"/>
  </si>
  <si>
    <t>水路</t>
    <rPh sb="0" eb="2">
      <t>スイロ</t>
    </rPh>
    <phoneticPr fontId="4"/>
  </si>
  <si>
    <t>農道</t>
    <rPh sb="0" eb="2">
      <t>ノウドウ</t>
    </rPh>
    <phoneticPr fontId="4"/>
  </si>
  <si>
    <t>ため池</t>
    <rPh sb="2" eb="3">
      <t>イケ</t>
    </rPh>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</si>
  <si>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</si>
  <si>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広報活動</t>
    <rPh sb="0" eb="2">
      <t>コウホウ</t>
    </rPh>
    <rPh sb="2" eb="4">
      <t>カツドウ</t>
    </rPh>
    <phoneticPr fontId="4"/>
  </si>
  <si>
    <t>○</t>
    <phoneticPr fontId="4"/>
  </si>
  <si>
    <t>年度</t>
    <rPh sb="0" eb="2">
      <t>ネンド</t>
    </rPh>
    <phoneticPr fontId="4"/>
  </si>
  <si>
    <t>特定非営利活動法人化</t>
    <rPh sb="0" eb="2">
      <t>トクテイ</t>
    </rPh>
    <rPh sb="2" eb="5">
      <t>ヒエイリ</t>
    </rPh>
    <rPh sb="5" eb="7">
      <t>カツドウ</t>
    </rPh>
    <rPh sb="7" eb="9">
      <t>ホウジン</t>
    </rPh>
    <rPh sb="9" eb="10">
      <t>カ</t>
    </rPh>
    <phoneticPr fontId="4"/>
  </si>
  <si>
    <t>広域活動組織の設立</t>
    <rPh sb="0" eb="2">
      <t>コウイキ</t>
    </rPh>
    <rPh sb="2" eb="4">
      <t>カツドウ</t>
    </rPh>
    <rPh sb="4" eb="6">
      <t>ソシキ</t>
    </rPh>
    <rPh sb="7" eb="9">
      <t>セツリツ</t>
    </rPh>
    <phoneticPr fontId="4"/>
  </si>
  <si>
    <t>延べ数量</t>
    <rPh sb="0" eb="1">
      <t>ノ</t>
    </rPh>
    <rPh sb="2" eb="4">
      <t>スウリョウ</t>
    </rPh>
    <phoneticPr fontId="4"/>
  </si>
  <si>
    <t>活動内容</t>
    <rPh sb="0" eb="2">
      <t>カツドウ</t>
    </rPh>
    <rPh sb="2" eb="4">
      <t>ナイヨウ</t>
    </rPh>
    <phoneticPr fontId="4"/>
  </si>
  <si>
    <t>共通</t>
    <rPh sb="0" eb="2">
      <t>キョウツウ</t>
    </rPh>
    <phoneticPr fontId="4"/>
  </si>
  <si>
    <t>農用地</t>
    <phoneticPr fontId="4"/>
  </si>
  <si>
    <t>実践活動</t>
    <phoneticPr fontId="4"/>
  </si>
  <si>
    <t>取組</t>
    <rPh sb="0" eb="2">
      <t>トリクミ</t>
    </rPh>
    <phoneticPr fontId="4"/>
  </si>
  <si>
    <t>山間農業地域</t>
    <rPh sb="0" eb="2">
      <t>サンカン</t>
    </rPh>
    <rPh sb="2" eb="4">
      <t>ノウギョウ</t>
    </rPh>
    <rPh sb="4" eb="6">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</si>
  <si>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</si>
  <si>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</si>
  <si>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都市的地域</t>
    <rPh sb="0" eb="3">
      <t>トシテキ</t>
    </rPh>
    <rPh sb="3" eb="5">
      <t>チイキ</t>
    </rPh>
    <phoneticPr fontId="4"/>
  </si>
  <si>
    <t>合計</t>
    <rPh sb="0" eb="2">
      <t>ゴウケイ</t>
    </rPh>
    <phoneticPr fontId="4"/>
  </si>
  <si>
    <t>草地</t>
    <rPh sb="0" eb="1">
      <t>ソウ</t>
    </rPh>
    <rPh sb="1" eb="2">
      <t>チ</t>
    </rPh>
    <phoneticPr fontId="4"/>
  </si>
  <si>
    <t>畑</t>
    <rPh sb="0" eb="1">
      <t>ハタ</t>
    </rPh>
    <phoneticPr fontId="4"/>
  </si>
  <si>
    <t>田</t>
    <rPh sb="0" eb="1">
      <t>タ</t>
    </rPh>
    <phoneticPr fontId="4"/>
  </si>
  <si>
    <t>交付単価</t>
    <rPh sb="0" eb="4">
      <t>コウフタンカ</t>
    </rPh>
    <phoneticPr fontId="4"/>
  </si>
  <si>
    <t>地目</t>
    <rPh sb="0" eb="2">
      <t>チモク</t>
    </rPh>
    <phoneticPr fontId="4"/>
  </si>
  <si>
    <t>草地</t>
    <rPh sb="0" eb="2">
      <t>クサチ</t>
    </rPh>
    <phoneticPr fontId="4"/>
  </si>
  <si>
    <t>畑</t>
    <rPh sb="0" eb="1">
      <t>ハタケ</t>
    </rPh>
    <phoneticPr fontId="4"/>
  </si>
  <si>
    <t>活動終了年度</t>
    <rPh sb="0" eb="2">
      <t>カツドウ</t>
    </rPh>
    <rPh sb="2" eb="4">
      <t>シュウリョウ</t>
    </rPh>
    <rPh sb="4" eb="6">
      <t>ネンド</t>
    </rPh>
    <phoneticPr fontId="4"/>
  </si>
  <si>
    <t>活動開始年度</t>
    <rPh sb="0" eb="2">
      <t>カツドウ</t>
    </rPh>
    <rPh sb="2" eb="4">
      <t>カイシ</t>
    </rPh>
    <rPh sb="4" eb="6">
      <t>ネンド</t>
    </rPh>
    <phoneticPr fontId="4"/>
  </si>
  <si>
    <t>Ⅰ．地区の概要</t>
    <rPh sb="2" eb="4">
      <t>チク</t>
    </rPh>
    <rPh sb="5" eb="7">
      <t>ガイヨウ</t>
    </rPh>
    <phoneticPr fontId="4"/>
  </si>
  <si>
    <t>組織名称</t>
    <rPh sb="0" eb="2">
      <t>ソシキ</t>
    </rPh>
    <rPh sb="2" eb="4">
      <t>メイショウ</t>
    </rPh>
    <phoneticPr fontId="4"/>
  </si>
  <si>
    <t>年当たり交付金額</t>
    <rPh sb="0" eb="1">
      <t>ネン</t>
    </rPh>
    <rPh sb="1" eb="2">
      <t>ア</t>
    </rPh>
    <rPh sb="4" eb="7">
      <t>コウフキン</t>
    </rPh>
    <rPh sb="7" eb="8">
      <t>ガク</t>
    </rPh>
    <phoneticPr fontId="4"/>
  </si>
  <si>
    <t>地域振興立法８法の適用</t>
    <rPh sb="0" eb="2">
      <t>チイキ</t>
    </rPh>
    <rPh sb="2" eb="4">
      <t>シンコウ</t>
    </rPh>
    <rPh sb="4" eb="6">
      <t>リッポウ</t>
    </rPh>
    <rPh sb="7" eb="8">
      <t>ホウ</t>
    </rPh>
    <rPh sb="9" eb="11">
      <t>テキヨウ</t>
    </rPh>
    <phoneticPr fontId="4"/>
  </si>
  <si>
    <t>農業地域類型</t>
    <rPh sb="0" eb="2">
      <t>ノウギョウ</t>
    </rPh>
    <rPh sb="2" eb="4">
      <t>チイキ</t>
    </rPh>
    <rPh sb="4" eb="6">
      <t>ルイケイ</t>
    </rPh>
    <phoneticPr fontId="4"/>
  </si>
  <si>
    <t>集落数</t>
    <rPh sb="0" eb="3">
      <t>シュウラクスウ</t>
    </rPh>
    <phoneticPr fontId="4"/>
  </si>
  <si>
    <t>〇</t>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</si>
  <si>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</si>
  <si>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</si>
  <si>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</si>
  <si>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</si>
  <si>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</si>
  <si>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</si>
  <si>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t>
    <phoneticPr fontId="4"/>
  </si>
  <si>
    <t>地目を田から畑に変更する面積</t>
    <phoneticPr fontId="4"/>
  </si>
  <si>
    <t>計画</t>
    <rPh sb="0" eb="2">
      <t>ケイカク</t>
    </rPh>
    <phoneticPr fontId="4"/>
  </si>
  <si>
    <t>内容</t>
    <rPh sb="0" eb="2">
      <t>ナイヨウ</t>
    </rPh>
    <phoneticPr fontId="4"/>
  </si>
  <si>
    <t/>
  </si>
  <si>
    <t>実施予定年度</t>
    <rPh sb="0" eb="2">
      <t>ジッシ</t>
    </rPh>
    <rPh sb="2" eb="4">
      <t>ヨテイ</t>
    </rPh>
    <rPh sb="4" eb="6">
      <t>ネンド</t>
    </rPh>
    <phoneticPr fontId="4"/>
  </si>
  <si>
    <t>（km,箇所）</t>
    <rPh sb="4" eb="6">
      <t>カショ</t>
    </rPh>
    <phoneticPr fontId="4"/>
  </si>
  <si>
    <t>施設区分</t>
    <rPh sb="0" eb="2">
      <t>シセツ</t>
    </rPh>
    <rPh sb="2" eb="4">
      <t>クブン</t>
    </rPh>
    <phoneticPr fontId="4"/>
  </si>
  <si>
    <t>多面的機能支払交付金に係る実施状況報告書</t>
  </si>
  <si>
    <t>○</t>
  </si>
  <si>
    <t>備　考</t>
    <rPh sb="0" eb="1">
      <t>ソナエ</t>
    </rPh>
    <rPh sb="2" eb="3">
      <t>コウ</t>
    </rPh>
    <phoneticPr fontId="4"/>
  </si>
  <si>
    <t>実施</t>
    <rPh sb="0" eb="2">
      <t>ジッシ</t>
    </rPh>
    <phoneticPr fontId="4"/>
  </si>
  <si>
    <t>農地維持支払交付金の交付を受けずに活動を実施した場合も記入してください。</t>
    <rPh sb="17" eb="19">
      <t>カツドウ</t>
    </rPh>
    <phoneticPr fontId="4"/>
  </si>
  <si>
    <t>施設の軽微な補修</t>
    <rPh sb="0" eb="2">
      <t>シセツ</t>
    </rPh>
    <rPh sb="3" eb="5">
      <t>ケイビ</t>
    </rPh>
    <rPh sb="6" eb="8">
      <t>ホシュウ</t>
    </rPh>
    <phoneticPr fontId="4"/>
  </si>
  <si>
    <t>地域資源の基礎的な保全活動</t>
    <rPh sb="0" eb="2">
      <t>チイキ</t>
    </rPh>
    <rPh sb="2" eb="4">
      <t>シゲン</t>
    </rPh>
    <rPh sb="5" eb="8">
      <t>キソテキ</t>
    </rPh>
    <rPh sb="9" eb="11">
      <t>ホゼン</t>
    </rPh>
    <rPh sb="11" eb="13">
      <t>カツドウ</t>
    </rPh>
    <phoneticPr fontId="4"/>
  </si>
  <si>
    <t>実績</t>
    <rPh sb="0" eb="2">
      <t>ジッセキ</t>
    </rPh>
    <phoneticPr fontId="4"/>
  </si>
  <si>
    <t>農地中間管理機構の借り受け</t>
    <rPh sb="0" eb="2">
      <t>ノウチ</t>
    </rPh>
    <rPh sb="2" eb="4">
      <t>チュウカン</t>
    </rPh>
    <rPh sb="4" eb="6">
      <t>カンリ</t>
    </rPh>
    <rPh sb="6" eb="8">
      <t>キコウ</t>
    </rPh>
    <rPh sb="9" eb="10">
      <t>カ</t>
    </rPh>
    <rPh sb="11" eb="12">
      <t>ウ</t>
    </rPh>
    <phoneticPr fontId="4"/>
  </si>
  <si>
    <t>開催日</t>
    <rPh sb="0" eb="3">
      <t>カイサイビ</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</si>
  <si>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</si>
  <si>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下記にあてはまる場合は○を記入してください。</t>
    <rPh sb="0" eb="2">
      <t>カキ</t>
    </rPh>
    <rPh sb="8" eb="10">
      <t>バアイ</t>
    </rPh>
    <rPh sb="13" eb="15">
      <t>キニュウ</t>
    </rPh>
    <phoneticPr fontId="4"/>
  </si>
  <si>
    <t>（別添）</t>
    <rPh sb="1" eb="3">
      <t>ベッテン</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</si>
  <si>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</si>
  <si>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１　事業計画</t>
  </si>
  <si>
    <t>２　農業の有する多面的機能の発揮の促進に関する活動計画書</t>
  </si>
  <si>
    <t>３　その他</t>
  </si>
  <si>
    <t>記</t>
    <phoneticPr fontId="4"/>
  </si>
  <si>
    <t>　このことについて、農業の有する多面的機能の発揮の促進に関する法律（平成26年法律第78号）第７条第１項の規定に基づき、下記関係書類を添えて認定を申請する。</t>
    <phoneticPr fontId="15"/>
  </si>
  <si>
    <t>多面的機能発揮促進事業に関する計画</t>
    <rPh sb="9" eb="11">
      <t>ジギョウ</t>
    </rPh>
    <phoneticPr fontId="19"/>
  </si>
  <si>
    <t>１ 多面的機能発揮促進事業の目標</t>
    <phoneticPr fontId="19"/>
  </si>
  <si>
    <t>１．現況</t>
    <rPh sb="2" eb="4">
      <t>ゲンキョウ</t>
    </rPh>
    <phoneticPr fontId="19"/>
  </si>
  <si>
    <t>２．目標</t>
    <rPh sb="2" eb="4">
      <t>モクヒョウ</t>
    </rPh>
    <phoneticPr fontId="19"/>
  </si>
  <si>
    <t>２ 多面的機能発揮促進事業の内容</t>
    <phoneticPr fontId="19"/>
  </si>
  <si>
    <t>　　① 種類（実施するものに○を付すこと。）</t>
    <phoneticPr fontId="19"/>
  </si>
  <si>
    <t>　　② 実施区域</t>
    <phoneticPr fontId="19"/>
  </si>
  <si>
    <t>３ 多面的機能発揮促進事業の実施期間</t>
  </si>
  <si>
    <t>４ 農業者団体等の構成員に係る事項</t>
  </si>
  <si>
    <t>備考</t>
    <rPh sb="0" eb="2">
      <t>ビコウ</t>
    </rPh>
    <phoneticPr fontId="4"/>
  </si>
  <si>
    <t>農業者</t>
    <rPh sb="0" eb="3">
      <t>ノウギョウシャ</t>
    </rPh>
    <phoneticPr fontId="4"/>
  </si>
  <si>
    <t>工事に関する確認書</t>
  </si>
  <si>
    <t>記</t>
  </si>
  <si>
    <t>（活動の対象となる施設及び内容）</t>
  </si>
  <si>
    <t>（工事の施行に関する条件）</t>
  </si>
  <si>
    <t>（その他）</t>
  </si>
  <si>
    <t>○○土地改良区</t>
  </si>
  <si>
    <t>住　所　</t>
    <phoneticPr fontId="15"/>
  </si>
  <si>
    <t>日付</t>
    <phoneticPr fontId="4"/>
  </si>
  <si>
    <t>分類</t>
    <phoneticPr fontId="4"/>
  </si>
  <si>
    <t>活動
実施日</t>
    <phoneticPr fontId="4"/>
  </si>
  <si>
    <t>備考</t>
    <phoneticPr fontId="4"/>
  </si>
  <si>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</si>
  <si>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</si>
  <si>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（円）</t>
    <rPh sb="1" eb="2">
      <t>エン</t>
    </rPh>
    <phoneticPr fontId="4"/>
  </si>
  <si>
    <t>項目</t>
    <rPh sb="0" eb="2">
      <t>コウモク</t>
    </rPh>
    <phoneticPr fontId="4"/>
  </si>
  <si>
    <t>金額</t>
    <rPh sb="0" eb="2">
      <t>キンガク</t>
    </rPh>
    <phoneticPr fontId="4"/>
  </si>
  <si>
    <t>番号</t>
    <rPh sb="0" eb="2">
      <t>バンゴウ</t>
    </rPh>
    <phoneticPr fontId="22"/>
  </si>
  <si>
    <t>日当</t>
    <rPh sb="0" eb="2">
      <t>ニットウ</t>
    </rPh>
    <phoneticPr fontId="22"/>
  </si>
  <si>
    <t>活動参加者に対して支払った日当</t>
    <rPh sb="0" eb="2">
      <t>カツドウ</t>
    </rPh>
    <rPh sb="2" eb="5">
      <t>サンカシャ</t>
    </rPh>
    <rPh sb="6" eb="7">
      <t>タイ</t>
    </rPh>
    <rPh sb="9" eb="11">
      <t>シハラ</t>
    </rPh>
    <rPh sb="13" eb="15">
      <t>ニットウ</t>
    </rPh>
    <phoneticPr fontId="22"/>
  </si>
  <si>
    <t>対象組織名</t>
    <rPh sb="0" eb="2">
      <t>タイショウ</t>
    </rPh>
    <rPh sb="2" eb="5">
      <t>ソシキメイ</t>
    </rPh>
    <phoneticPr fontId="4"/>
  </si>
  <si>
    <t>計</t>
    <rPh sb="0" eb="1">
      <t>ケイ</t>
    </rPh>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</si>
  <si>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</si>
  <si>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農村環境保全活動の幅広い展開</t>
    <rPh sb="0" eb="2">
      <t>ノウソン</t>
    </rPh>
    <rPh sb="2" eb="4">
      <t>カンキョウ</t>
    </rPh>
    <rPh sb="4" eb="6">
      <t>ホゼン</t>
    </rPh>
    <rPh sb="6" eb="8">
      <t>カツドウ</t>
    </rPh>
    <rPh sb="9" eb="11">
      <t>ハバヒロ</t>
    </rPh>
    <rPh sb="12" eb="14">
      <t>テンカイ</t>
    </rPh>
    <phoneticPr fontId="4"/>
  </si>
  <si>
    <t>防災・減災力の強化</t>
    <rPh sb="0" eb="2">
      <t>ボウサイ</t>
    </rPh>
    <rPh sb="3" eb="5">
      <t>ゲンサイ</t>
    </rPh>
    <rPh sb="5" eb="6">
      <t>リョク</t>
    </rPh>
    <rPh sb="7" eb="9">
      <t>キョウカ</t>
    </rPh>
    <phoneticPr fontId="4"/>
  </si>
  <si>
    <t>地域住民による直営施工</t>
    <rPh sb="0" eb="2">
      <t>チイキ</t>
    </rPh>
    <rPh sb="2" eb="4">
      <t>ジュウミン</t>
    </rPh>
    <rPh sb="7" eb="9">
      <t>チョクエイ</t>
    </rPh>
    <rPh sb="9" eb="11">
      <t>セコウ</t>
    </rPh>
    <phoneticPr fontId="4"/>
  </si>
  <si>
    <t>農地周りの共同活動の強化</t>
    <rPh sb="0" eb="2">
      <t>ノウチ</t>
    </rPh>
    <rPh sb="2" eb="3">
      <t>マワ</t>
    </rPh>
    <rPh sb="5" eb="7">
      <t>キョウドウ</t>
    </rPh>
    <rPh sb="7" eb="9">
      <t>カツドウ</t>
    </rPh>
    <rPh sb="10" eb="12">
      <t>キョウカ</t>
    </rPh>
    <phoneticPr fontId="4"/>
  </si>
  <si>
    <t>遊休農地の有効活用</t>
    <rPh sb="0" eb="2">
      <t>ユウキュウ</t>
    </rPh>
    <rPh sb="2" eb="4">
      <t>ノウチ</t>
    </rPh>
    <rPh sb="5" eb="7">
      <t>ユウコウ</t>
    </rPh>
    <rPh sb="7" eb="9">
      <t>カツヨウ</t>
    </rPh>
    <phoneticPr fontId="4"/>
  </si>
  <si>
    <t>水田の貯留機能向上活動</t>
    <rPh sb="0" eb="2">
      <t>スイデン</t>
    </rPh>
    <rPh sb="3" eb="5">
      <t>チョリュウ</t>
    </rPh>
    <rPh sb="5" eb="7">
      <t>キノウ</t>
    </rPh>
    <rPh sb="7" eb="9">
      <t>コウジョウ</t>
    </rPh>
    <rPh sb="9" eb="11">
      <t>カツドウ</t>
    </rPh>
    <phoneticPr fontId="4"/>
  </si>
  <si>
    <t>景観形成のための施設への植栽等</t>
    <rPh sb="0" eb="2">
      <t>ケイカン</t>
    </rPh>
    <rPh sb="2" eb="4">
      <t>ケイセイ</t>
    </rPh>
    <rPh sb="8" eb="10">
      <t>シセツ</t>
    </rPh>
    <rPh sb="12" eb="14">
      <t>ショクサイ</t>
    </rPh>
    <rPh sb="14" eb="15">
      <t>トウ</t>
    </rPh>
    <phoneticPr fontId="4"/>
  </si>
  <si>
    <t>水質モニタリングの実施・記録管理</t>
    <rPh sb="0" eb="2">
      <t>スイシツ</t>
    </rPh>
    <rPh sb="9" eb="11">
      <t>ジッシ</t>
    </rPh>
    <rPh sb="12" eb="14">
      <t>キロク</t>
    </rPh>
    <rPh sb="14" eb="16">
      <t>カンリ</t>
    </rPh>
    <phoneticPr fontId="4"/>
  </si>
  <si>
    <t>外来種の駆除</t>
    <rPh sb="0" eb="3">
      <t>ガイライシュ</t>
    </rPh>
    <rPh sb="4" eb="6">
      <t>クジョ</t>
    </rPh>
    <phoneticPr fontId="4"/>
  </si>
  <si>
    <t>生物の生息状況の把握</t>
    <rPh sb="0" eb="2">
      <t>セイブツ</t>
    </rPh>
    <rPh sb="3" eb="5">
      <t>セイソク</t>
    </rPh>
    <rPh sb="5" eb="7">
      <t>ジョウキョウ</t>
    </rPh>
    <rPh sb="8" eb="10">
      <t>ハアク</t>
    </rPh>
    <phoneticPr fontId="4"/>
  </si>
  <si>
    <t>個人</t>
    <rPh sb="0" eb="2">
      <t>コジン</t>
    </rPh>
    <phoneticPr fontId="4"/>
  </si>
  <si>
    <t>多面的機能の増進を図る活動</t>
    <rPh sb="0" eb="3">
      <t>タメンテキ</t>
    </rPh>
    <rPh sb="3" eb="5">
      <t>キノウ</t>
    </rPh>
    <rPh sb="6" eb="8">
      <t>ゾウシン</t>
    </rPh>
    <rPh sb="9" eb="10">
      <t>ハカ</t>
    </rPh>
    <rPh sb="11" eb="13">
      <t>カツドウ</t>
    </rPh>
    <phoneticPr fontId="4"/>
  </si>
  <si>
    <t>農業者以外</t>
    <rPh sb="0" eb="3">
      <t>ノウギョウシャ</t>
    </rPh>
    <rPh sb="3" eb="5">
      <t>イガイ</t>
    </rPh>
    <phoneticPr fontId="4"/>
  </si>
  <si>
    <t>（様式第１－7号）</t>
    <rPh sb="1" eb="3">
      <t>ヨウシキ</t>
    </rPh>
    <rPh sb="3" eb="4">
      <t>ダイ</t>
    </rPh>
    <rPh sb="7" eb="8">
      <t>ゴウ</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</si>
  <si>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2"/>
  </si>
  <si>
    <t>所在地</t>
    <rPh sb="0" eb="3">
      <t>ショザイチ</t>
    </rPh>
    <phoneticPr fontId="4"/>
  </si>
  <si>
    <t>＜活動の計画＞</t>
    <rPh sb="1" eb="3">
      <t>カツドウ</t>
    </rPh>
    <rPh sb="4" eb="6">
      <t>ケイカク</t>
    </rPh>
    <phoneticPr fontId="4"/>
  </si>
  <si>
    <t>■</t>
    <phoneticPr fontId="4"/>
  </si>
  <si>
    <t>別紙１</t>
    <rPh sb="0" eb="2">
      <t>ベッシ</t>
    </rPh>
    <phoneticPr fontId="4"/>
  </si>
  <si>
    <t>別紙　</t>
    <rPh sb="0" eb="2">
      <t>ベッシ</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</si>
  <si>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</si>
  <si>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</si>
  <si>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交付金の
交付年数</t>
    <rPh sb="0" eb="3">
      <t>コウフキン</t>
    </rPh>
    <rPh sb="5" eb="7">
      <t>コウフ</t>
    </rPh>
    <rPh sb="7" eb="9">
      <t>ネンスウ</t>
    </rPh>
    <phoneticPr fontId="4"/>
  </si>
  <si>
    <t>農地維持支払</t>
  </si>
  <si>
    <t>中山間地域等
直接支払</t>
    <phoneticPr fontId="4"/>
  </si>
  <si>
    <t>環境保全型農業直接支払</t>
    <phoneticPr fontId="4"/>
  </si>
  <si>
    <t>採草放牧地</t>
    <rPh sb="0" eb="2">
      <t>サイソウ</t>
    </rPh>
    <rPh sb="2" eb="5">
      <t>ホウボクチ</t>
    </rPh>
    <phoneticPr fontId="4"/>
  </si>
  <si>
    <t>傾斜</t>
    <rPh sb="0" eb="2">
      <t>ケイシャ</t>
    </rPh>
    <phoneticPr fontId="4"/>
  </si>
  <si>
    <t>取組面積</t>
    <rPh sb="0" eb="2">
      <t>トリクミ</t>
    </rPh>
    <rPh sb="2" eb="4">
      <t>メンセキ</t>
    </rPh>
    <phoneticPr fontId="4"/>
  </si>
  <si>
    <t>農業用施設
（多面支払）</t>
    <rPh sb="0" eb="3">
      <t>ノウギョウヨウ</t>
    </rPh>
    <rPh sb="3" eb="5">
      <t>シセツ</t>
    </rPh>
    <rPh sb="7" eb="9">
      <t>タメン</t>
    </rPh>
    <rPh sb="9" eb="11">
      <t>シハラ</t>
    </rPh>
    <phoneticPr fontId="4"/>
  </si>
  <si>
    <t>別添１「実施区域位置図」のとおり　</t>
    <rPh sb="0" eb="2">
      <t>ベッテン</t>
    </rPh>
    <rPh sb="4" eb="6">
      <t>ジッシ</t>
    </rPh>
    <rPh sb="6" eb="8">
      <t>クイキ</t>
    </rPh>
    <rPh sb="8" eb="10">
      <t>イチ</t>
    </rPh>
    <rPh sb="10" eb="11">
      <t>ズ</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</si>
  <si>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</si>
  <si>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</si>
  <si>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</si>
  <si>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</si>
  <si>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</si>
  <si>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t>
    <phoneticPr fontId="4"/>
  </si>
  <si>
    <t>組織名</t>
    <phoneticPr fontId="4"/>
  </si>
  <si>
    <t>代表者氏名</t>
    <phoneticPr fontId="4"/>
  </si>
  <si>
    <t>（別紙1）</t>
    <rPh sb="1" eb="3">
      <t>ベッシ</t>
    </rPh>
    <phoneticPr fontId="4"/>
  </si>
  <si>
    <t>（１）農地維持支払</t>
    <rPh sb="3" eb="5">
      <t>ノウチ</t>
    </rPh>
    <rPh sb="5" eb="7">
      <t>イジ</t>
    </rPh>
    <rPh sb="7" eb="9">
      <t>シハライ</t>
    </rPh>
    <phoneticPr fontId="4"/>
  </si>
  <si>
    <t>■</t>
  </si>
  <si>
    <t>１号事業（多面的機能支払交付金）</t>
    <phoneticPr fontId="4"/>
  </si>
  <si>
    <t>２号事業（中山間地域等直接支払交付金）</t>
    <phoneticPr fontId="4"/>
  </si>
  <si>
    <t>３号事業（環境保全型農業直接支払交付金）</t>
    <phoneticPr fontId="4"/>
  </si>
  <si>
    <t>□</t>
  </si>
  <si>
    <t>都道府県の同意書の写し（都道府県営土地改良施設の管理）</t>
    <phoneticPr fontId="4"/>
  </si>
  <si>
    <t>生態系保全</t>
  </si>
  <si>
    <t>水路</t>
    <rPh sb="0" eb="2">
      <t>スイロ</t>
    </rPh>
    <phoneticPr fontId="3"/>
  </si>
  <si>
    <t>農道</t>
    <rPh sb="0" eb="2">
      <t>ノウドウ</t>
    </rPh>
    <phoneticPr fontId="3"/>
  </si>
  <si>
    <t>ため池</t>
    <rPh sb="2" eb="3">
      <t>イケ</t>
    </rPh>
    <phoneticPr fontId="3"/>
  </si>
  <si>
    <t>収入</t>
    <rPh sb="0" eb="2">
      <t>シュウニュウ</t>
    </rPh>
    <phoneticPr fontId="4"/>
  </si>
  <si>
    <t>支出</t>
    <rPh sb="0" eb="2">
      <t>シシュツ</t>
    </rPh>
    <phoneticPr fontId="4"/>
  </si>
  <si>
    <t>合　　計</t>
    <rPh sb="0" eb="1">
      <t>ゴウ</t>
    </rPh>
    <rPh sb="3" eb="4">
      <t>ケイ</t>
    </rPh>
    <phoneticPr fontId="4"/>
  </si>
  <si>
    <t xml:space="preserve">【集計】 </t>
    <rPh sb="1" eb="3">
      <t>シュウケイ</t>
    </rPh>
    <phoneticPr fontId="4"/>
  </si>
  <si>
    <t>区分</t>
    <rPh sb="0" eb="2">
      <t>クブン</t>
    </rPh>
    <phoneticPr fontId="4"/>
  </si>
  <si>
    <t>都道府県、市町村が特に認める活動</t>
    <rPh sb="0" eb="4">
      <t>トドウフケン</t>
    </rPh>
    <rPh sb="5" eb="8">
      <t>シチョウソン</t>
    </rPh>
    <rPh sb="9" eb="10">
      <t>トク</t>
    </rPh>
    <rPh sb="11" eb="12">
      <t>ミト</t>
    </rPh>
    <rPh sb="14" eb="16">
      <t>カツドウ</t>
    </rPh>
    <phoneticPr fontId="4"/>
  </si>
  <si>
    <t>１．</t>
    <phoneticPr fontId="4"/>
  </si>
  <si>
    <t>２．</t>
    <phoneticPr fontId="4"/>
  </si>
  <si>
    <t>３．</t>
    <phoneticPr fontId="4"/>
  </si>
  <si>
    <t>【農地維持活動】</t>
    <rPh sb="1" eb="3">
      <t>ノウチ</t>
    </rPh>
    <rPh sb="3" eb="5">
      <t>イジ</t>
    </rPh>
    <rPh sb="5" eb="7">
      <t>カツドウ</t>
    </rPh>
    <phoneticPr fontId="15"/>
  </si>
  <si>
    <t>1．地域資源の基礎的な保全活動</t>
    <phoneticPr fontId="15"/>
  </si>
  <si>
    <t>活動項目</t>
  </si>
  <si>
    <t>取組</t>
    <rPh sb="0" eb="2">
      <t>トリクミ</t>
    </rPh>
    <phoneticPr fontId="15"/>
  </si>
  <si>
    <t>点検</t>
  </si>
  <si>
    <t>点検</t>
    <rPh sb="0" eb="2">
      <t>テンケン</t>
    </rPh>
    <phoneticPr fontId="15"/>
  </si>
  <si>
    <t>計画策定</t>
    <rPh sb="0" eb="2">
      <t>ケイカク</t>
    </rPh>
    <rPh sb="2" eb="4">
      <t>サクテイ</t>
    </rPh>
    <phoneticPr fontId="15"/>
  </si>
  <si>
    <t>年度活動計画の策定</t>
    <rPh sb="0" eb="2">
      <t>ネンド</t>
    </rPh>
    <rPh sb="2" eb="4">
      <t>カツドウ</t>
    </rPh>
    <rPh sb="4" eb="6">
      <t>ケイカク</t>
    </rPh>
    <rPh sb="7" eb="9">
      <t>サクテイ</t>
    </rPh>
    <phoneticPr fontId="15"/>
  </si>
  <si>
    <t>研修</t>
    <rPh sb="0" eb="2">
      <t>ケンシュウ</t>
    </rPh>
    <phoneticPr fontId="15"/>
  </si>
  <si>
    <t>事務・組織運営等に関する研修</t>
    <rPh sb="0" eb="2">
      <t>ジム</t>
    </rPh>
    <rPh sb="3" eb="5">
      <t>ソシキ</t>
    </rPh>
    <rPh sb="5" eb="7">
      <t>ウンエイ</t>
    </rPh>
    <rPh sb="7" eb="8">
      <t>トウ</t>
    </rPh>
    <rPh sb="9" eb="10">
      <t>カン</t>
    </rPh>
    <rPh sb="12" eb="14">
      <t>ケンシュウ</t>
    </rPh>
    <phoneticPr fontId="15"/>
  </si>
  <si>
    <t>実践活動</t>
    <rPh sb="0" eb="2">
      <t>ジッセン</t>
    </rPh>
    <rPh sb="2" eb="4">
      <t>カツドウ</t>
    </rPh>
    <phoneticPr fontId="15"/>
  </si>
  <si>
    <t>農用地</t>
    <rPh sb="1" eb="3">
      <t>ヨウチ</t>
    </rPh>
    <phoneticPr fontId="15"/>
  </si>
  <si>
    <t>水路</t>
    <phoneticPr fontId="15"/>
  </si>
  <si>
    <t>農道</t>
    <rPh sb="1" eb="2">
      <t>ミチ</t>
    </rPh>
    <phoneticPr fontId="15"/>
  </si>
  <si>
    <t>ため池</t>
    <rPh sb="2" eb="3">
      <t>イケ</t>
    </rPh>
    <phoneticPr fontId="15"/>
  </si>
  <si>
    <t>共通</t>
    <rPh sb="0" eb="2">
      <t>キョウツウ</t>
    </rPh>
    <phoneticPr fontId="15"/>
  </si>
  <si>
    <t>異常気象時の対応</t>
    <rPh sb="0" eb="2">
      <t>イジョウ</t>
    </rPh>
    <rPh sb="2" eb="5">
      <t>キショウジ</t>
    </rPh>
    <rPh sb="6" eb="8">
      <t>タイオウ</t>
    </rPh>
    <phoneticPr fontId="15"/>
  </si>
  <si>
    <t>２．地域資源の適切な保全管理のための推進活動</t>
    <phoneticPr fontId="15"/>
  </si>
  <si>
    <t>取組</t>
  </si>
  <si>
    <t>地域資源の適切な保全管理のための推進活動</t>
    <phoneticPr fontId="15"/>
  </si>
  <si>
    <t>【資源向上活動（地域資源の質的向上を図る共同活動）】</t>
    <phoneticPr fontId="15"/>
  </si>
  <si>
    <t>１．施設の軽微な補修</t>
    <phoneticPr fontId="15"/>
  </si>
  <si>
    <t>機能診断</t>
  </si>
  <si>
    <t>農用地の機能診断</t>
    <rPh sb="4" eb="6">
      <t>キノウ</t>
    </rPh>
    <rPh sb="6" eb="8">
      <t>シンダン</t>
    </rPh>
    <phoneticPr fontId="15"/>
  </si>
  <si>
    <t>水路の機能診断</t>
    <rPh sb="3" eb="5">
      <t>キノウ</t>
    </rPh>
    <rPh sb="5" eb="7">
      <t>シンダン</t>
    </rPh>
    <phoneticPr fontId="15"/>
  </si>
  <si>
    <t>農道の機能診断</t>
    <rPh sb="3" eb="5">
      <t>キノウ</t>
    </rPh>
    <rPh sb="5" eb="7">
      <t>シンダン</t>
    </rPh>
    <phoneticPr fontId="15"/>
  </si>
  <si>
    <t>ため池の機能診断</t>
    <rPh sb="4" eb="6">
      <t>キノウ</t>
    </rPh>
    <rPh sb="6" eb="8">
      <t>シンダン</t>
    </rPh>
    <phoneticPr fontId="1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</si>
  <si>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5"/>
  </si>
  <si>
    <t>農用地</t>
    <rPh sb="0" eb="3">
      <t>ノウヨウチ</t>
    </rPh>
    <phoneticPr fontId="15"/>
  </si>
  <si>
    <t>農用地の軽微な補修等</t>
    <rPh sb="0" eb="3">
      <t>ノウヨウチ</t>
    </rPh>
    <rPh sb="4" eb="6">
      <t>ケイビ</t>
    </rPh>
    <rPh sb="7" eb="9">
      <t>ホシュウ</t>
    </rPh>
    <rPh sb="9" eb="10">
      <t>トウ</t>
    </rPh>
    <phoneticPr fontId="15"/>
  </si>
  <si>
    <t>水路</t>
    <rPh sb="0" eb="2">
      <t>スイロ</t>
    </rPh>
    <phoneticPr fontId="15"/>
  </si>
  <si>
    <t>水路の軽微な補修等</t>
    <rPh sb="0" eb="2">
      <t>スイロ</t>
    </rPh>
    <rPh sb="3" eb="5">
      <t>ケイビ</t>
    </rPh>
    <rPh sb="6" eb="8">
      <t>ホシュウ</t>
    </rPh>
    <rPh sb="8" eb="9">
      <t>トウ</t>
    </rPh>
    <phoneticPr fontId="15"/>
  </si>
  <si>
    <t>農道</t>
    <rPh sb="0" eb="2">
      <t>ノウドウ</t>
    </rPh>
    <phoneticPr fontId="15"/>
  </si>
  <si>
    <t>農道の軽微な補修等</t>
    <rPh sb="3" eb="5">
      <t>ケイビ</t>
    </rPh>
    <rPh sb="6" eb="8">
      <t>ホシュウ</t>
    </rPh>
    <rPh sb="8" eb="9">
      <t>トウ</t>
    </rPh>
    <phoneticPr fontId="15"/>
  </si>
  <si>
    <t>ため池の軽微な補修等</t>
    <rPh sb="2" eb="3">
      <t>イケ</t>
    </rPh>
    <rPh sb="4" eb="6">
      <t>ケイビ</t>
    </rPh>
    <rPh sb="7" eb="9">
      <t>ホシュウ</t>
    </rPh>
    <rPh sb="9" eb="10">
      <t>トウ</t>
    </rPh>
    <phoneticPr fontId="15"/>
  </si>
  <si>
    <t>２．農村環境保全活動</t>
    <phoneticPr fontId="15"/>
  </si>
  <si>
    <t>テーマ</t>
  </si>
  <si>
    <t>水質保全</t>
  </si>
  <si>
    <t>景観形成・生活環境保全</t>
    <phoneticPr fontId="15"/>
  </si>
  <si>
    <t>水田貯留機能増進・地下水かん養</t>
    <phoneticPr fontId="15"/>
  </si>
  <si>
    <t>資源循環</t>
  </si>
  <si>
    <t>水質保全</t>
    <rPh sb="0" eb="2">
      <t>スイシツ</t>
    </rPh>
    <rPh sb="2" eb="4">
      <t>ホゼン</t>
    </rPh>
    <phoneticPr fontId="15"/>
  </si>
  <si>
    <t>景観形成・生活環境保全</t>
    <phoneticPr fontId="15"/>
  </si>
  <si>
    <t>啓発・普及</t>
    <rPh sb="0" eb="2">
      <t>ケイハツ</t>
    </rPh>
    <rPh sb="3" eb="5">
      <t>フキュウ</t>
    </rPh>
    <phoneticPr fontId="15"/>
  </si>
  <si>
    <t>３．多面的機能の増進を図る活動</t>
    <phoneticPr fontId="15"/>
  </si>
  <si>
    <t>多面的機能の増進を図る活動</t>
  </si>
  <si>
    <t>【資源向上活動（施設の長寿命化のための活動）】</t>
    <rPh sb="8" eb="10">
      <t>シセツ</t>
    </rPh>
    <rPh sb="11" eb="15">
      <t>チョウジュミョウカ</t>
    </rPh>
    <phoneticPr fontId="15"/>
  </si>
  <si>
    <t>活動項目</t>
    <rPh sb="0" eb="2">
      <t>カツドウ</t>
    </rPh>
    <rPh sb="2" eb="4">
      <t>コウモク</t>
    </rPh>
    <phoneticPr fontId="15"/>
  </si>
  <si>
    <t>-</t>
    <phoneticPr fontId="15"/>
  </si>
  <si>
    <t>事務処理</t>
    <rPh sb="0" eb="2">
      <t>ジム</t>
    </rPh>
    <rPh sb="2" eb="4">
      <t>ショリ</t>
    </rPh>
    <phoneticPr fontId="15"/>
  </si>
  <si>
    <t>会議</t>
    <rPh sb="0" eb="2">
      <t>カイギ</t>
    </rPh>
    <phoneticPr fontId="15"/>
  </si>
  <si>
    <t>農地維持</t>
    <rPh sb="0" eb="2">
      <t>ノウチ</t>
    </rPh>
    <rPh sb="2" eb="4">
      <t>イジ</t>
    </rPh>
    <phoneticPr fontId="15"/>
  </si>
  <si>
    <t>推進活動</t>
    <rPh sb="0" eb="2">
      <t>スイシン</t>
    </rPh>
    <rPh sb="2" eb="4">
      <t>カツドウ</t>
    </rPh>
    <phoneticPr fontId="15"/>
  </si>
  <si>
    <t>機能診断</t>
    <rPh sb="0" eb="2">
      <t>キノウ</t>
    </rPh>
    <rPh sb="2" eb="4">
      <t>シンダン</t>
    </rPh>
    <phoneticPr fontId="15"/>
  </si>
  <si>
    <t>生態系保全</t>
    <rPh sb="0" eb="3">
      <t>セイタイケイ</t>
    </rPh>
    <rPh sb="3" eb="5">
      <t>ホゼン</t>
    </rPh>
    <phoneticPr fontId="15"/>
  </si>
  <si>
    <t>景観形成・生活環境保全</t>
    <rPh sb="0" eb="2">
      <t>ケイカン</t>
    </rPh>
    <rPh sb="2" eb="4">
      <t>ケイセイ</t>
    </rPh>
    <rPh sb="5" eb="7">
      <t>セイカツ</t>
    </rPh>
    <rPh sb="7" eb="9">
      <t>カンキョウ</t>
    </rPh>
    <rPh sb="9" eb="11">
      <t>ホゼン</t>
    </rPh>
    <phoneticPr fontId="15"/>
  </si>
  <si>
    <t>資源循環</t>
    <rPh sb="0" eb="2">
      <t>シゲン</t>
    </rPh>
    <rPh sb="2" eb="4">
      <t>ジュンカン</t>
    </rPh>
    <phoneticPr fontId="15"/>
  </si>
  <si>
    <t>その他</t>
    <rPh sb="2" eb="3">
      <t>タ</t>
    </rPh>
    <phoneticPr fontId="15"/>
  </si>
  <si>
    <t>畑からの土砂流出対策</t>
    <rPh sb="0" eb="1">
      <t>ハタケ</t>
    </rPh>
    <rPh sb="4" eb="6">
      <t>ドシャ</t>
    </rPh>
    <rPh sb="6" eb="8">
      <t>リュウシュツ</t>
    </rPh>
    <rPh sb="8" eb="10">
      <t>タイサク</t>
    </rPh>
    <phoneticPr fontId="15"/>
  </si>
  <si>
    <t>啓発・普及活動</t>
    <rPh sb="0" eb="2">
      <t>ケイハツ</t>
    </rPh>
    <rPh sb="3" eb="5">
      <t>フキュウ</t>
    </rPh>
    <rPh sb="5" eb="7">
      <t>カツドウ</t>
    </rPh>
    <phoneticPr fontId="15"/>
  </si>
  <si>
    <t>増進活動</t>
    <rPh sb="0" eb="2">
      <t>ゾウシン</t>
    </rPh>
    <rPh sb="2" eb="4">
      <t>カツドウ</t>
    </rPh>
    <phoneticPr fontId="15"/>
  </si>
  <si>
    <t>都道府県、市町村が特に認める活動</t>
    <rPh sb="0" eb="4">
      <t>トドウフケン</t>
    </rPh>
    <rPh sb="5" eb="8">
      <t>シチョウソン</t>
    </rPh>
    <rPh sb="9" eb="10">
      <t>トク</t>
    </rPh>
    <rPh sb="11" eb="12">
      <t>ミト</t>
    </rPh>
    <rPh sb="14" eb="16">
      <t>カツドウ</t>
    </rPh>
    <phoneticPr fontId="15"/>
  </si>
  <si>
    <t>長寿命化</t>
    <rPh sb="0" eb="4">
      <t>チョウジュミョウカ</t>
    </rPh>
    <phoneticPr fontId="15"/>
  </si>
  <si>
    <t>Ⅱ． １号事業（多面的機能支払）</t>
    <phoneticPr fontId="4"/>
  </si>
  <si>
    <t>　（１）農地維持支払</t>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</si>
  <si>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</si>
  <si>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３．活動の計画</t>
    <rPh sb="2" eb="4">
      <t>カツドウ</t>
    </rPh>
    <rPh sb="5" eb="7">
      <t>ケイカク</t>
    </rPh>
    <phoneticPr fontId="4"/>
  </si>
  <si>
    <r>
      <t>１号事業</t>
    </r>
    <r>
      <rPr>
        <sz val="12"/>
        <color indexed="8"/>
        <rFont val="ＭＳ 明朝"/>
        <family val="1"/>
        <charset val="128"/>
      </rPr>
      <t>（多面的機能支払交付金）</t>
    </r>
    <phoneticPr fontId="19"/>
  </si>
  <si>
    <r>
      <t>２号事業</t>
    </r>
    <r>
      <rPr>
        <sz val="12"/>
        <color indexed="8"/>
        <rFont val="ＭＳ 明朝"/>
        <family val="1"/>
        <charset val="128"/>
      </rPr>
      <t>（中山間地域等直接支払交付金）</t>
    </r>
    <phoneticPr fontId="19"/>
  </si>
  <si>
    <r>
      <t>３号事業</t>
    </r>
    <r>
      <rPr>
        <sz val="12"/>
        <color indexed="8"/>
        <rFont val="ＭＳ 明朝"/>
        <family val="1"/>
        <charset val="128"/>
      </rPr>
      <t>（環境保全型農業直接支払交付金）</t>
    </r>
    <phoneticPr fontId="19"/>
  </si>
  <si>
    <r>
      <t>４号事業</t>
    </r>
    <r>
      <rPr>
        <sz val="12"/>
        <color indexed="8"/>
        <rFont val="ＭＳ 明朝"/>
        <family val="1"/>
        <charset val="128"/>
      </rPr>
      <t>（その他農業の有する多面的機能の発揮の促進に資する事業）</t>
    </r>
    <phoneticPr fontId="19"/>
  </si>
  <si>
    <t>中山間
直払</t>
    <rPh sb="0" eb="3">
      <t>チュウサンカン</t>
    </rPh>
    <rPh sb="4" eb="6">
      <t>チョクバライ</t>
    </rPh>
    <phoneticPr fontId="4"/>
  </si>
  <si>
    <t>多面
支払</t>
    <rPh sb="0" eb="2">
      <t>タメン</t>
    </rPh>
    <rPh sb="3" eb="5">
      <t>シハライ</t>
    </rPh>
    <rPh sb="4" eb="5">
      <t>バライ</t>
    </rPh>
    <phoneticPr fontId="4"/>
  </si>
  <si>
    <r>
      <rPr>
        <sz val="11"/>
        <color indexed="12"/>
        <rFont val="ＭＳ 明朝"/>
        <family val="1"/>
        <charset val="128"/>
      </rPr>
      <t>代　表　　○○○○</t>
    </r>
    <r>
      <rPr>
        <sz val="11"/>
        <rFont val="ＭＳ 明朝"/>
        <family val="1"/>
        <charset val="128"/>
      </rPr>
      <t>　　　印</t>
    </r>
    <phoneticPr fontId="15"/>
  </si>
  <si>
    <r>
      <rPr>
        <sz val="11"/>
        <color indexed="12"/>
        <rFont val="ＭＳ 明朝"/>
        <family val="1"/>
        <charset val="128"/>
      </rPr>
      <t>理事長　　　○○○○</t>
    </r>
    <r>
      <rPr>
        <sz val="11"/>
        <rFont val="ＭＳ 明朝"/>
        <family val="1"/>
        <charset val="128"/>
      </rPr>
      <t>　　　　 印</t>
    </r>
    <phoneticPr fontId="15"/>
  </si>
  <si>
    <t>２．組織の広域化・体制強化の計画</t>
    <rPh sb="2" eb="4">
      <t>ソシキ</t>
    </rPh>
    <rPh sb="5" eb="8">
      <t>コウイキカ</t>
    </rPh>
    <rPh sb="9" eb="11">
      <t>タイセイ</t>
    </rPh>
    <rPh sb="11" eb="13">
      <t>キョウカ</t>
    </rPh>
    <rPh sb="14" eb="16">
      <t>ケイカク</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</si>
  <si>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</si>
  <si>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その他支出</t>
    <rPh sb="2" eb="3">
      <t>タ</t>
    </rPh>
    <rPh sb="3" eb="5">
      <t>シシュツ</t>
    </rPh>
    <phoneticPr fontId="4"/>
  </si>
  <si>
    <t>総参加
人数</t>
    <rPh sb="0" eb="1">
      <t>ソウ</t>
    </rPh>
    <rPh sb="1" eb="3">
      <t>サンカ</t>
    </rPh>
    <rPh sb="4" eb="6">
      <t>ニンズウ</t>
    </rPh>
    <phoneticPr fontId="4"/>
  </si>
  <si>
    <t>農業者
以外</t>
    <rPh sb="0" eb="3">
      <t>ノウギョウシャ</t>
    </rPh>
    <rPh sb="4" eb="6">
      <t>イガイ</t>
    </rPh>
    <phoneticPr fontId="4"/>
  </si>
  <si>
    <t>実施時間</t>
    <rPh sb="0" eb="2">
      <t>ジッシ</t>
    </rPh>
    <rPh sb="2" eb="4">
      <t>ジカン</t>
    </rPh>
    <phoneticPr fontId="4"/>
  </si>
  <si>
    <t>活動参加人数</t>
    <rPh sb="0" eb="2">
      <t>カツドウ</t>
    </rPh>
    <rPh sb="2" eb="4">
      <t>サンカ</t>
    </rPh>
    <rPh sb="4" eb="6">
      <t>ニンズウ</t>
    </rPh>
    <phoneticPr fontId="4"/>
  </si>
  <si>
    <t>活動実施日時</t>
    <rPh sb="0" eb="2">
      <t>カツドウ</t>
    </rPh>
    <rPh sb="2" eb="4">
      <t>ジッシ</t>
    </rPh>
    <rPh sb="4" eb="6">
      <t>ニチジ</t>
    </rPh>
    <phoneticPr fontId="4"/>
  </si>
  <si>
    <t>（様式第１－６号）</t>
    <rPh sb="1" eb="3">
      <t>ヨウシキ</t>
    </rPh>
    <rPh sb="3" eb="4">
      <t>ダイ</t>
    </rPh>
    <rPh sb="7" eb="8">
      <t>ゴウ</t>
    </rPh>
    <phoneticPr fontId="4"/>
  </si>
  <si>
    <t>水田貯留・地下水かん養</t>
    <rPh sb="0" eb="2">
      <t>スイデン</t>
    </rPh>
    <rPh sb="2" eb="4">
      <t>チョリュウ</t>
    </rPh>
    <rPh sb="5" eb="8">
      <t>チカスイ</t>
    </rPh>
    <rPh sb="10" eb="11">
      <t>ヨウ</t>
    </rPh>
    <phoneticPr fontId="15"/>
  </si>
  <si>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9"/>
  </si>
  <si>
    <t>地域資源の適切な保全管理のための推進活動について、１）～４）を記入してください。</t>
    <rPh sb="31" eb="33">
      <t>キニュウ</t>
    </rPh>
    <phoneticPr fontId="4"/>
  </si>
  <si>
    <t>（ふりがな）</t>
    <phoneticPr fontId="4"/>
  </si>
  <si>
    <t xml:space="preserve"> Ⅱ． １号事業（多面的機能支払）</t>
    <phoneticPr fontId="4"/>
  </si>
  <si>
    <t>環境
直払※２</t>
    <rPh sb="0" eb="2">
      <t>カンキョウ</t>
    </rPh>
    <rPh sb="3" eb="5">
      <t>チョクバライ</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</si>
  <si>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</si>
  <si>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</si>
  <si>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前年度持越</t>
    <rPh sb="0" eb="3">
      <t>ゼンネンド</t>
    </rPh>
    <rPh sb="3" eb="5">
      <t>モチコシ</t>
    </rPh>
    <phoneticPr fontId="4"/>
  </si>
  <si>
    <t>交付金</t>
    <rPh sb="0" eb="3">
      <t>コウフキン</t>
    </rPh>
    <phoneticPr fontId="4"/>
  </si>
  <si>
    <t>利子等</t>
    <rPh sb="0" eb="2">
      <t>リシ</t>
    </rPh>
    <rPh sb="2" eb="3">
      <t>トウ</t>
    </rPh>
    <phoneticPr fontId="4"/>
  </si>
  <si>
    <t>前年度からの持越金</t>
    <rPh sb="0" eb="3">
      <t>ゼンネンド</t>
    </rPh>
    <rPh sb="6" eb="8">
      <t>モチコシ</t>
    </rPh>
    <rPh sb="8" eb="9">
      <t>キン</t>
    </rPh>
    <phoneticPr fontId="22"/>
  </si>
  <si>
    <t>支出の部</t>
    <rPh sb="0" eb="2">
      <t>シシュツ</t>
    </rPh>
    <rPh sb="3" eb="4">
      <t>ブ</t>
    </rPh>
    <phoneticPr fontId="4"/>
  </si>
  <si>
    <t>支払区分</t>
    <rPh sb="0" eb="2">
      <t>シハライ</t>
    </rPh>
    <rPh sb="2" eb="4">
      <t>クブン</t>
    </rPh>
    <phoneticPr fontId="4"/>
  </si>
  <si>
    <t>生物多様性保全計画の策定</t>
  </si>
  <si>
    <t>水質保全計画、農地保全計画の策定</t>
    <rPh sb="7" eb="9">
      <t>ノウチ</t>
    </rPh>
    <rPh sb="9" eb="11">
      <t>ホゼン</t>
    </rPh>
    <rPh sb="11" eb="13">
      <t>ケイカク</t>
    </rPh>
    <rPh sb="14" eb="16">
      <t>サクテイ</t>
    </rPh>
    <phoneticPr fontId="15"/>
  </si>
  <si>
    <t>景観形成計画、生活環境保全計画の策定</t>
    <rPh sb="4" eb="6">
      <t>ケイカク</t>
    </rPh>
    <phoneticPr fontId="15"/>
  </si>
  <si>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5"/>
  </si>
  <si>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</si>
  <si>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</si>
  <si>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</si>
  <si>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</si>
  <si>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</si>
  <si>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</si>
  <si>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5"/>
  </si>
  <si>
    <t>地域資源の活用・資源循環活動</t>
  </si>
  <si>
    <t>会議など</t>
    <rPh sb="0" eb="2">
      <t>カイギ</t>
    </rPh>
    <phoneticPr fontId="15"/>
  </si>
  <si>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</si>
  <si>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</si>
  <si>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</si>
  <si>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</si>
  <si>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</si>
  <si>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</si>
  <si>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</si>
  <si>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（２）資源向上支払（共同）</t>
    <phoneticPr fontId="4"/>
  </si>
  <si>
    <t>（３）資源向上支払（長寿命化）</t>
    <rPh sb="10" eb="14">
      <t>チョウジュミョウカ</t>
    </rPh>
    <phoneticPr fontId="4"/>
  </si>
  <si>
    <t>資源向上（長寿命化）</t>
    <rPh sb="0" eb="2">
      <t>シゲン</t>
    </rPh>
    <rPh sb="2" eb="4">
      <t>コウジョウ</t>
    </rPh>
    <rPh sb="5" eb="9">
      <t>チョウジュミョウカ</t>
    </rPh>
    <phoneticPr fontId="22"/>
  </si>
  <si>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</si>
  <si>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t>
    <phoneticPr fontId="3"/>
  </si>
  <si>
    <t>×</t>
    <phoneticPr fontId="3"/>
  </si>
  <si>
    <t>多面的機能発揮促進事業に関する計画の認定の申請について</t>
    <phoneticPr fontId="4"/>
  </si>
  <si>
    <t>必須</t>
    <rPh sb="0" eb="2">
      <t>ヒッス</t>
    </rPh>
    <phoneticPr fontId="4"/>
  </si>
  <si>
    <t>必要に応じて</t>
    <rPh sb="0" eb="2">
      <t>ヒツヨウ</t>
    </rPh>
    <rPh sb="3" eb="4">
      <t>オウ</t>
    </rPh>
    <phoneticPr fontId="4"/>
  </si>
  <si>
    <t>シート名</t>
    <rPh sb="3" eb="4">
      <t>メイ</t>
    </rPh>
    <phoneticPr fontId="4"/>
  </si>
  <si>
    <t>提出の必要性</t>
    <rPh sb="0" eb="2">
      <t>テイシュツ</t>
    </rPh>
    <rPh sb="3" eb="5">
      <t>ヒツヨウ</t>
    </rPh>
    <rPh sb="5" eb="6">
      <t>セイ</t>
    </rPh>
    <phoneticPr fontId="4"/>
  </si>
  <si>
    <t>書類名</t>
    <rPh sb="0" eb="2">
      <t>ショルイ</t>
    </rPh>
    <rPh sb="2" eb="3">
      <t>メイ</t>
    </rPh>
    <phoneticPr fontId="4"/>
  </si>
  <si>
    <t>別ファイル</t>
    <rPh sb="0" eb="1">
      <t>ベツ</t>
    </rPh>
    <phoneticPr fontId="4"/>
  </si>
  <si>
    <t>選択肢</t>
    <rPh sb="0" eb="3">
      <t>センタクシ</t>
    </rPh>
    <phoneticPr fontId="4"/>
  </si>
  <si>
    <t>市町村用</t>
    <rPh sb="0" eb="3">
      <t>シチョウソン</t>
    </rPh>
    <rPh sb="3" eb="4">
      <t>ヨウ</t>
    </rPh>
    <phoneticPr fontId="4"/>
  </si>
  <si>
    <t>★提出書類と各シートの説明</t>
    <rPh sb="1" eb="3">
      <t>テイシュツ</t>
    </rPh>
    <rPh sb="3" eb="5">
      <t>ショルイ</t>
    </rPh>
    <rPh sb="6" eb="7">
      <t>カク</t>
    </rPh>
    <rPh sb="11" eb="13">
      <t>セツメイ</t>
    </rPh>
    <phoneticPr fontId="4"/>
  </si>
  <si>
    <t>１．事業計画の申請時に提出するもの</t>
    <rPh sb="2" eb="4">
      <t>ジギョウ</t>
    </rPh>
    <rPh sb="4" eb="6">
      <t>ケイカク</t>
    </rPh>
    <rPh sb="7" eb="9">
      <t>シンセイ</t>
    </rPh>
    <rPh sb="9" eb="10">
      <t>トキ</t>
    </rPh>
    <rPh sb="11" eb="13">
      <t>テイシュツ</t>
    </rPh>
    <phoneticPr fontId="4"/>
  </si>
  <si>
    <t>２．実施状況の報告時に提出するもの</t>
    <rPh sb="2" eb="4">
      <t>ジッシ</t>
    </rPh>
    <rPh sb="4" eb="6">
      <t>ジョウキョウ</t>
    </rPh>
    <rPh sb="7" eb="9">
      <t>ホウコク</t>
    </rPh>
    <rPh sb="9" eb="10">
      <t>ジ</t>
    </rPh>
    <rPh sb="11" eb="13">
      <t>テイシュツ</t>
    </rPh>
    <phoneticPr fontId="4"/>
  </si>
  <si>
    <t>農地維持・資源向上（共同）交付金</t>
    <rPh sb="0" eb="2">
      <t>ノウチ</t>
    </rPh>
    <rPh sb="2" eb="4">
      <t>イジ</t>
    </rPh>
    <rPh sb="5" eb="7">
      <t>シゲン</t>
    </rPh>
    <rPh sb="7" eb="9">
      <t>コウジョウ</t>
    </rPh>
    <rPh sb="10" eb="12">
      <t>キョウドウ</t>
    </rPh>
    <rPh sb="13" eb="16">
      <t>コウフキン</t>
    </rPh>
    <phoneticPr fontId="4"/>
  </si>
  <si>
    <t>金銭出納簿</t>
    <rPh sb="0" eb="2">
      <t>キンセン</t>
    </rPh>
    <rPh sb="2" eb="5">
      <t>スイトウボ</t>
    </rPh>
    <phoneticPr fontId="4"/>
  </si>
  <si>
    <t>別記3-1(1)</t>
    <rPh sb="0" eb="2">
      <t>ベッキ</t>
    </rPh>
    <phoneticPr fontId="4"/>
  </si>
  <si>
    <t>別記3-1(2)</t>
    <rPh sb="0" eb="2">
      <t>ベッキ</t>
    </rPh>
    <phoneticPr fontId="4"/>
  </si>
  <si>
    <t>別記3-1(3)</t>
    <rPh sb="0" eb="2">
      <t>ベッキ</t>
    </rPh>
    <phoneticPr fontId="4"/>
  </si>
  <si>
    <t>市町村の確認用様式</t>
    <rPh sb="0" eb="3">
      <t>シチョウソン</t>
    </rPh>
    <rPh sb="4" eb="6">
      <t>カクニン</t>
    </rPh>
    <rPh sb="6" eb="7">
      <t>ヨウ</t>
    </rPh>
    <rPh sb="7" eb="9">
      <t>ヨウシキ</t>
    </rPh>
    <phoneticPr fontId="4"/>
  </si>
  <si>
    <t>費目</t>
    <rPh sb="0" eb="2">
      <t>ヒモク</t>
    </rPh>
    <phoneticPr fontId="22"/>
  </si>
  <si>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2"/>
  </si>
  <si>
    <t>遊休農地等の発生状況の把握</t>
    <rPh sb="0" eb="2">
      <t>ユウキュウ</t>
    </rPh>
    <rPh sb="2" eb="4">
      <t>ノウチ</t>
    </rPh>
    <rPh sb="4" eb="5">
      <t>トウ</t>
    </rPh>
    <rPh sb="6" eb="8">
      <t>ハッセイ</t>
    </rPh>
    <rPh sb="8" eb="10">
      <t>ジョウキョウ</t>
    </rPh>
    <rPh sb="11" eb="13">
      <t>ハアク</t>
    </rPh>
    <phoneticPr fontId="4"/>
  </si>
  <si>
    <t>年度活動計画の策定</t>
    <rPh sb="0" eb="2">
      <t>ネンド</t>
    </rPh>
    <rPh sb="2" eb="4">
      <t>カツドウ</t>
    </rPh>
    <rPh sb="4" eb="6">
      <t>ケイカク</t>
    </rPh>
    <rPh sb="7" eb="9">
      <t>サクテイ</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</si>
  <si>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</si>
  <si>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</si>
  <si>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</si>
  <si>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</si>
  <si>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鳥獣害防護柵の適正管理</t>
    <rPh sb="0" eb="2">
      <t>チョウジュウ</t>
    </rPh>
    <rPh sb="2" eb="3">
      <t>ガイ</t>
    </rPh>
    <rPh sb="3" eb="6">
      <t>ボウゴサク</t>
    </rPh>
    <rPh sb="7" eb="9">
      <t>テキセイ</t>
    </rPh>
    <rPh sb="9" eb="11">
      <t>カンリ</t>
    </rPh>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</si>
  <si>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</si>
  <si>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</si>
  <si>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rPh sb="0" eb="2">
      <t>スイロ</t>
    </rPh>
    <rPh sb="3" eb="4">
      <t>ドロ</t>
    </rPh>
    <rPh sb="4" eb="5">
      <t>ア</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</si>
  <si>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</si>
  <si>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</si>
  <si>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</si>
  <si>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路肩・法面の草刈り</t>
    <rPh sb="0" eb="2">
      <t>ロカタ</t>
    </rPh>
    <rPh sb="3" eb="5">
      <t>ノリメン</t>
    </rPh>
    <rPh sb="6" eb="8">
      <t>クサカ</t>
    </rPh>
    <phoneticPr fontId="4"/>
  </si>
  <si>
    <t>側溝の泥上げ</t>
    <rPh sb="0" eb="2">
      <t>ソッコウ</t>
    </rPh>
    <rPh sb="3" eb="4">
      <t>ドロ</t>
    </rPh>
    <rPh sb="4" eb="5">
      <t>ア</t>
    </rPh>
    <phoneticPr fontId="4"/>
  </si>
  <si>
    <t>路面の維持</t>
    <rPh sb="0" eb="2">
      <t>ロメン</t>
    </rPh>
    <rPh sb="3" eb="5">
      <t>イジ</t>
    </rPh>
    <phoneticPr fontId="4"/>
  </si>
  <si>
    <t>ため池の草刈り</t>
    <rPh sb="2" eb="3">
      <t>イケ</t>
    </rPh>
    <rPh sb="4" eb="6">
      <t>クサカ</t>
    </rPh>
    <phoneticPr fontId="4"/>
  </si>
  <si>
    <t>ため池の泥上げ</t>
    <rPh sb="2" eb="3">
      <t>イケ</t>
    </rPh>
    <rPh sb="4" eb="5">
      <t>ドロ</t>
    </rPh>
    <rPh sb="5" eb="6">
      <t>ア</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</si>
  <si>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</si>
  <si>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</si>
  <si>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農業者（入り作農家、土地持ち非農家を含む）による検討会の開催</t>
  </si>
  <si>
    <t>-</t>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</si>
  <si>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</si>
  <si>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</si>
  <si>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</si>
  <si>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</si>
  <si>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</si>
  <si>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</si>
  <si>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</si>
  <si>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</si>
  <si>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</si>
  <si>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</si>
  <si>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</si>
  <si>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</si>
  <si>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</si>
  <si>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</si>
  <si>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</si>
  <si>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</si>
  <si>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</si>
  <si>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</si>
  <si>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</si>
  <si>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</si>
  <si>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</si>
  <si>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</si>
  <si>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</si>
  <si>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</si>
  <si>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</si>
  <si>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</si>
  <si>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</si>
  <si>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生物多様性保全計画の策定</t>
    <rPh sb="0" eb="2">
      <t>セイブツ</t>
    </rPh>
    <rPh sb="2" eb="5">
      <t>タヨウセイ</t>
    </rPh>
    <rPh sb="5" eb="7">
      <t>ホゼン</t>
    </rPh>
    <rPh sb="7" eb="9">
      <t>ケイカク</t>
    </rPh>
    <rPh sb="10" eb="12">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</si>
  <si>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</si>
  <si>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</si>
  <si>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</si>
  <si>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</si>
  <si>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資源循環に係る地域計画の策定</t>
    <rPh sb="0" eb="2">
      <t>シゲン</t>
    </rPh>
    <rPh sb="2" eb="4">
      <t>ジュンカン</t>
    </rPh>
    <rPh sb="5" eb="6">
      <t>カカ</t>
    </rPh>
    <rPh sb="7" eb="9">
      <t>チイキ</t>
    </rPh>
    <rPh sb="9" eb="11">
      <t>ケイカク</t>
    </rPh>
    <rPh sb="12" eb="14">
      <t>サクテイ</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</si>
  <si>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</si>
  <si>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</si>
  <si>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</si>
  <si>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</si>
  <si>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</si>
  <si>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</si>
  <si>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</si>
  <si>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</si>
  <si>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</si>
  <si>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管理作業の省力化による水資源の保全</t>
    <rPh sb="0" eb="2">
      <t>カンリ</t>
    </rPh>
    <rPh sb="2" eb="4">
      <t>サギョウ</t>
    </rPh>
    <rPh sb="5" eb="8">
      <t>ショウリョクカ</t>
    </rPh>
    <rPh sb="11" eb="14">
      <t>ミズシゲン</t>
    </rPh>
    <rPh sb="15" eb="17">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</si>
  <si>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</si>
  <si>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</si>
  <si>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rPh sb="0" eb="2">
      <t>シセツ</t>
    </rPh>
    <rPh sb="2" eb="3">
      <t>トウ</t>
    </rPh>
    <rPh sb="4" eb="7">
      <t>テイキテキ</t>
    </rPh>
    <rPh sb="8" eb="10">
      <t>ジュンカイ</t>
    </rPh>
    <rPh sb="10" eb="12">
      <t>テンケン</t>
    </rPh>
    <rPh sb="13" eb="15">
      <t>セイソウ</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</si>
  <si>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</si>
  <si>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</si>
  <si>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</si>
  <si>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</si>
  <si>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地域資源の活用・資源循環のための活動</t>
    <rPh sb="0" eb="2">
      <t>チイキ</t>
    </rPh>
    <rPh sb="2" eb="4">
      <t>シゲン</t>
    </rPh>
    <rPh sb="5" eb="7">
      <t>カツヨウ</t>
    </rPh>
    <rPh sb="8" eb="10">
      <t>シゲン</t>
    </rPh>
    <rPh sb="10" eb="12">
      <t>ジュンカン</t>
    </rPh>
    <rPh sb="16" eb="18">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</si>
  <si>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</si>
  <si>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</si>
  <si>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</si>
  <si>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</si>
  <si>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</si>
  <si>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</si>
  <si>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</si>
  <si>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</si>
  <si>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</si>
  <si>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</si>
  <si>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</si>
  <si>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</si>
  <si>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</si>
  <si>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</si>
  <si>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ゲート、ポンプの更新</t>
    <rPh sb="8" eb="10">
      <t>コウシン</t>
    </rPh>
    <phoneticPr fontId="4"/>
  </si>
  <si>
    <t>安全施設の設置</t>
    <rPh sb="0" eb="2">
      <t>アンゼン</t>
    </rPh>
    <rPh sb="2" eb="4">
      <t>シセツ</t>
    </rPh>
    <rPh sb="5" eb="7">
      <t>セッチ</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</si>
  <si>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</si>
  <si>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</si>
  <si>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未舗装農道を舗装（砂利、コンクリート、アスファルト）</t>
    <rPh sb="0" eb="1">
      <t>ミ</t>
    </rPh>
    <rPh sb="1" eb="3">
      <t>ホソウ</t>
    </rPh>
    <rPh sb="3" eb="5">
      <t>ノウドウ</t>
    </rPh>
    <rPh sb="6" eb="8">
      <t>ホソウ</t>
    </rPh>
    <rPh sb="9" eb="11">
      <t>ジャリ</t>
    </rPh>
    <phoneticPr fontId="4"/>
  </si>
  <si>
    <t>農道側溝の補修</t>
    <rPh sb="0" eb="2">
      <t>ノウドウ</t>
    </rPh>
    <rPh sb="2" eb="4">
      <t>ソッコウ</t>
    </rPh>
    <rPh sb="5" eb="7">
      <t>ホシュウ</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</si>
  <si>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</si>
  <si>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</si>
  <si>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</si>
  <si>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</si>
  <si>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</si>
  <si>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</si>
  <si>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ゲート・バルブの更新</t>
    <rPh sb="8" eb="10">
      <t>コウシン</t>
    </rPh>
    <phoneticPr fontId="4"/>
  </si>
  <si>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4"/>
  </si>
  <si>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</si>
  <si>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</si>
  <si>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</si>
  <si>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市町村コード</t>
    <rPh sb="0" eb="3">
      <t>シチョウソン</t>
    </rPh>
    <phoneticPr fontId="4"/>
  </si>
  <si>
    <t>○○</t>
    <phoneticPr fontId="4"/>
  </si>
  <si>
    <t>多面的機能支払交付金 金銭出納簿</t>
    <phoneticPr fontId="4"/>
  </si>
  <si>
    <t>活動計画書</t>
    <rPh sb="0" eb="2">
      <t>カツドウ</t>
    </rPh>
    <rPh sb="2" eb="5">
      <t>ケイカクショ</t>
    </rPh>
    <phoneticPr fontId="4"/>
  </si>
  <si>
    <t>位置図</t>
    <rPh sb="0" eb="2">
      <t>イチ</t>
    </rPh>
    <rPh sb="2" eb="3">
      <t>ズ</t>
    </rPh>
    <phoneticPr fontId="4"/>
  </si>
  <si>
    <t>構成員一覧</t>
    <rPh sb="0" eb="3">
      <t>コウセイイン</t>
    </rPh>
    <rPh sb="3" eb="5">
      <t>イチラン</t>
    </rPh>
    <phoneticPr fontId="4"/>
  </si>
  <si>
    <t>工事確認書</t>
    <rPh sb="0" eb="2">
      <t>コウジ</t>
    </rPh>
    <rPh sb="2" eb="5">
      <t>カクニンショ</t>
    </rPh>
    <phoneticPr fontId="4"/>
  </si>
  <si>
    <t>活動記録</t>
    <rPh sb="0" eb="2">
      <t>カツドウ</t>
    </rPh>
    <rPh sb="2" eb="4">
      <t>キロク</t>
    </rPh>
    <phoneticPr fontId="4"/>
  </si>
  <si>
    <t>報告書</t>
    <rPh sb="0" eb="3">
      <t>ホウコクショ</t>
    </rPh>
    <phoneticPr fontId="4"/>
  </si>
  <si>
    <t>集計用の市町村コード一覧表</t>
    <rPh sb="0" eb="2">
      <t>シュウケイ</t>
    </rPh>
    <rPh sb="2" eb="3">
      <t>ヨウ</t>
    </rPh>
    <rPh sb="4" eb="7">
      <t>シチョウソン</t>
    </rPh>
    <rPh sb="10" eb="12">
      <t>イチラン</t>
    </rPh>
    <rPh sb="12" eb="13">
      <t>ヒョウ</t>
    </rPh>
    <phoneticPr fontId="4"/>
  </si>
  <si>
    <t>年当たり交付上限額</t>
    <rPh sb="0" eb="1">
      <t>ネン</t>
    </rPh>
    <rPh sb="1" eb="2">
      <t>ア</t>
    </rPh>
    <rPh sb="4" eb="6">
      <t>コウフ</t>
    </rPh>
    <rPh sb="6" eb="8">
      <t>ジョウゲン</t>
    </rPh>
    <rPh sb="8" eb="9">
      <t>ガク</t>
    </rPh>
    <phoneticPr fontId="4"/>
  </si>
  <si>
    <t>前年度まで</t>
    <rPh sb="0" eb="3">
      <t>ゼンネンド</t>
    </rPh>
    <phoneticPr fontId="4"/>
  </si>
  <si>
    <t>本年度</t>
    <rPh sb="0" eb="3">
      <t>ホンネンド</t>
    </rPh>
    <phoneticPr fontId="4"/>
  </si>
  <si>
    <t>この線より上に行を挿入してください。</t>
    <rPh sb="2" eb="3">
      <t>セン</t>
    </rPh>
    <rPh sb="5" eb="6">
      <t>ウエ</t>
    </rPh>
    <rPh sb="7" eb="8">
      <t>ギョウ</t>
    </rPh>
    <rPh sb="9" eb="11">
      <t>ソウニュウ</t>
    </rPh>
    <phoneticPr fontId="22"/>
  </si>
  <si>
    <t>植栽等の景観形成活動</t>
    <rPh sb="0" eb="2">
      <t>ショクサイ</t>
    </rPh>
    <rPh sb="2" eb="3">
      <t>トウ</t>
    </rPh>
    <rPh sb="4" eb="6">
      <t>ケイカン</t>
    </rPh>
    <rPh sb="6" eb="8">
      <t>ケイセイ</t>
    </rPh>
    <rPh sb="8" eb="10">
      <t>カツドウ</t>
    </rPh>
    <phoneticPr fontId="4"/>
  </si>
  <si>
    <t>水路の補修</t>
    <rPh sb="0" eb="2">
      <t>スイロ</t>
    </rPh>
    <rPh sb="3" eb="5">
      <t>ホシュウ</t>
    </rPh>
    <phoneticPr fontId="15"/>
  </si>
  <si>
    <t>水路の更新等</t>
    <rPh sb="0" eb="2">
      <t>スイロ</t>
    </rPh>
    <rPh sb="3" eb="5">
      <t>コウシン</t>
    </rPh>
    <rPh sb="5" eb="6">
      <t>トウ</t>
    </rPh>
    <phoneticPr fontId="15"/>
  </si>
  <si>
    <t>農道の補修</t>
    <rPh sb="0" eb="2">
      <t>ノウドウ</t>
    </rPh>
    <rPh sb="3" eb="5">
      <t>ホシュウ</t>
    </rPh>
    <phoneticPr fontId="15"/>
  </si>
  <si>
    <t>農道の更新等</t>
    <rPh sb="0" eb="2">
      <t>ノウドウ</t>
    </rPh>
    <rPh sb="3" eb="5">
      <t>コウシン</t>
    </rPh>
    <rPh sb="5" eb="6">
      <t>トウ</t>
    </rPh>
    <phoneticPr fontId="15"/>
  </si>
  <si>
    <t>ため池の補修</t>
    <rPh sb="2" eb="3">
      <t>イケ</t>
    </rPh>
    <rPh sb="4" eb="6">
      <t>ホシュウ</t>
    </rPh>
    <phoneticPr fontId="15"/>
  </si>
  <si>
    <t>ため池（附帯施設）の更新等</t>
    <rPh sb="2" eb="3">
      <t>イケ</t>
    </rPh>
    <rPh sb="4" eb="6">
      <t>フタイ</t>
    </rPh>
    <rPh sb="6" eb="8">
      <t>シセツ</t>
    </rPh>
    <rPh sb="10" eb="12">
      <t>コウシン</t>
    </rPh>
    <rPh sb="12" eb="13">
      <t>トウ</t>
    </rPh>
    <phoneticPr fontId="15"/>
  </si>
  <si>
    <t>鳥獣害防護柵等の保守管理</t>
    <rPh sb="0" eb="2">
      <t>チョウジュウ</t>
    </rPh>
    <rPh sb="2" eb="3">
      <t>ガイ</t>
    </rPh>
    <rPh sb="3" eb="6">
      <t>ボウゴサク</t>
    </rPh>
    <rPh sb="6" eb="7">
      <t>トウ</t>
    </rPh>
    <rPh sb="8" eb="10">
      <t>ホシュ</t>
    </rPh>
    <rPh sb="10" eb="12">
      <t>カンリ</t>
    </rPh>
    <phoneticPr fontId="15"/>
  </si>
  <si>
    <t>路面の維持</t>
    <rPh sb="0" eb="2">
      <t>ロメン</t>
    </rPh>
    <rPh sb="3" eb="5">
      <t>イジ</t>
    </rPh>
    <phoneticPr fontId="15"/>
  </si>
  <si>
    <t>この線より上に行を挿入してください。</t>
    <rPh sb="2" eb="3">
      <t>セン</t>
    </rPh>
    <rPh sb="5" eb="6">
      <t>ウエ</t>
    </rPh>
    <rPh sb="7" eb="8">
      <t>ギョウ</t>
    </rPh>
    <rPh sb="9" eb="11">
      <t>ソウニュウ</t>
    </rPh>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</si>
  <si>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</si>
  <si>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支出総額（資源向上（長寿命化））</t>
    <rPh sb="0" eb="2">
      <t>シシュツ</t>
    </rPh>
    <rPh sb="2" eb="4">
      <t>ソウガク</t>
    </rPh>
    <rPh sb="5" eb="7">
      <t>シゲン</t>
    </rPh>
    <rPh sb="7" eb="9">
      <t>コウジョウ</t>
    </rPh>
    <rPh sb="10" eb="14">
      <t>チョウジュミョウカ</t>
    </rPh>
    <phoneticPr fontId="4"/>
  </si>
  <si>
    <t>資源向上（長寿命化）交付金</t>
    <rPh sb="0" eb="2">
      <t>シゲン</t>
    </rPh>
    <rPh sb="2" eb="4">
      <t>コウジョウ</t>
    </rPh>
    <rPh sb="5" eb="9">
      <t>チョウジュミョウカ</t>
    </rPh>
    <rPh sb="10" eb="13">
      <t>コウフキン</t>
    </rPh>
    <phoneticPr fontId="4"/>
  </si>
  <si>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4"/>
  </si>
  <si>
    <t>市町村が都道府県に報告する様式</t>
    <rPh sb="0" eb="3">
      <t>シチョウソン</t>
    </rPh>
    <rPh sb="4" eb="8">
      <t>トドウフケン</t>
    </rPh>
    <rPh sb="9" eb="11">
      <t>ホウコク</t>
    </rPh>
    <rPh sb="13" eb="15">
      <t>ヨウシキ</t>
    </rPh>
    <phoneticPr fontId="4"/>
  </si>
  <si>
    <t>㊞</t>
    <phoneticPr fontId="4"/>
  </si>
  <si>
    <t>その他（生態系保全）</t>
    <rPh sb="2" eb="3">
      <t>タ</t>
    </rPh>
    <rPh sb="4" eb="7">
      <t>セイタイケイ</t>
    </rPh>
    <rPh sb="7" eb="9">
      <t>ホゼン</t>
    </rPh>
    <phoneticPr fontId="15"/>
  </si>
  <si>
    <t>その他（水質保全）</t>
    <rPh sb="2" eb="3">
      <t>タ</t>
    </rPh>
    <rPh sb="4" eb="6">
      <t>スイシツ</t>
    </rPh>
    <rPh sb="6" eb="8">
      <t>ホゼン</t>
    </rPh>
    <phoneticPr fontId="15"/>
  </si>
  <si>
    <t>その他（景観形成・生活環境保全）</t>
    <rPh sb="2" eb="3">
      <t>タ</t>
    </rPh>
    <rPh sb="4" eb="6">
      <t>ケイカン</t>
    </rPh>
    <rPh sb="6" eb="8">
      <t>ケイセイ</t>
    </rPh>
    <rPh sb="9" eb="11">
      <t>セイカツ</t>
    </rPh>
    <rPh sb="11" eb="13">
      <t>カンキョウ</t>
    </rPh>
    <rPh sb="13" eb="15">
      <t>ホゼン</t>
    </rPh>
    <phoneticPr fontId="15"/>
  </si>
  <si>
    <t>km</t>
    <phoneticPr fontId="3"/>
  </si>
  <si>
    <t>箇所</t>
    <rPh sb="0" eb="2">
      <t>カショ</t>
    </rPh>
    <phoneticPr fontId="3"/>
  </si>
  <si>
    <t>遊休農地発生防止のための保全管理</t>
    <phoneticPr fontId="15"/>
  </si>
  <si>
    <t>畦畔・法面・防風林の草刈り</t>
    <rPh sb="0" eb="2">
      <t>ケイハン</t>
    </rPh>
    <rPh sb="3" eb="5">
      <t>ノリメン</t>
    </rPh>
    <rPh sb="6" eb="9">
      <t>ボウフウリン</t>
    </rPh>
    <phoneticPr fontId="15"/>
  </si>
  <si>
    <t>水路の草刈り</t>
    <phoneticPr fontId="4"/>
  </si>
  <si>
    <t>水路の泥上げ</t>
    <phoneticPr fontId="4"/>
  </si>
  <si>
    <t>水路附帯施設の保守管理</t>
    <rPh sb="0" eb="2">
      <t>スイロ</t>
    </rPh>
    <rPh sb="2" eb="4">
      <t>フタイ</t>
    </rPh>
    <rPh sb="4" eb="6">
      <t>シセツ</t>
    </rPh>
    <rPh sb="7" eb="9">
      <t>ホシュ</t>
    </rPh>
    <phoneticPr fontId="15"/>
  </si>
  <si>
    <t>農道の草刈り</t>
    <rPh sb="0" eb="2">
      <t>ノウドウ</t>
    </rPh>
    <phoneticPr fontId="15"/>
  </si>
  <si>
    <t>農道側溝の泥上げ</t>
    <rPh sb="0" eb="2">
      <t>ノウドウ</t>
    </rPh>
    <rPh sb="2" eb="4">
      <t>ソッコウ</t>
    </rPh>
    <phoneticPr fontId="15"/>
  </si>
  <si>
    <t>ため池の草刈り</t>
    <phoneticPr fontId="4"/>
  </si>
  <si>
    <t>ため池の泥上げ</t>
    <phoneticPr fontId="4"/>
  </si>
  <si>
    <t>ため池附帯施設の保守管理</t>
    <rPh sb="2" eb="3">
      <t>イケ</t>
    </rPh>
    <rPh sb="3" eb="5">
      <t>フタイ</t>
    </rPh>
    <rPh sb="5" eb="7">
      <t>シセツ</t>
    </rPh>
    <rPh sb="8" eb="10">
      <t>ホシュ</t>
    </rPh>
    <phoneticPr fontId="15"/>
  </si>
  <si>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</si>
  <si>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t>都道府県名</t>
    <rPh sb="0" eb="4">
      <t>トドウフケン</t>
    </rPh>
    <rPh sb="4" eb="5">
      <t>メイ</t>
    </rPh>
    <phoneticPr fontId="4"/>
  </si>
  <si>
    <t>市町村名</t>
    <rPh sb="0" eb="4">
      <t>シチョウソンメイ</t>
    </rPh>
    <phoneticPr fontId="4"/>
  </si>
  <si>
    <t>代表者名</t>
    <rPh sb="0" eb="3">
      <t>ダイヒョウシャ</t>
    </rPh>
    <rPh sb="3" eb="4">
      <t>メイ</t>
    </rPh>
    <phoneticPr fontId="4"/>
  </si>
  <si>
    <t>代表者住所</t>
    <rPh sb="0" eb="3">
      <t>ダイヒョウシャ</t>
    </rPh>
    <rPh sb="3" eb="5">
      <t>ジュウショ</t>
    </rPh>
    <phoneticPr fontId="4"/>
  </si>
  <si>
    <t>　←　「都道府県」まで記入してください。</t>
    <rPh sb="4" eb="8">
      <t>トドウフケン</t>
    </rPh>
    <rPh sb="11" eb="13">
      <t>キニュウ</t>
    </rPh>
    <phoneticPr fontId="4"/>
  </si>
  <si>
    <t>　←　「市町村」まで記入してください。</t>
    <rPh sb="4" eb="7">
      <t>シチョウソン</t>
    </rPh>
    <phoneticPr fontId="4"/>
  </si>
  <si>
    <t>施設の点検（水路、農道、ため池）</t>
    <rPh sb="0" eb="2">
      <t>シセツ</t>
    </rPh>
    <rPh sb="3" eb="5">
      <t>テンケン</t>
    </rPh>
    <rPh sb="6" eb="8">
      <t>スイロ</t>
    </rPh>
    <rPh sb="9" eb="11">
      <t>ノウドウ</t>
    </rPh>
    <rPh sb="14" eb="15">
      <t>イケ</t>
    </rPh>
    <phoneticPr fontId="4"/>
  </si>
  <si>
    <t>ポンプ吸水槽等の泥上げ</t>
    <rPh sb="3" eb="5">
      <t>キュウスイ</t>
    </rPh>
    <rPh sb="5" eb="6">
      <t>ソウ</t>
    </rPh>
    <rPh sb="6" eb="7">
      <t>トウ</t>
    </rPh>
    <rPh sb="8" eb="9">
      <t>ドロ</t>
    </rPh>
    <rPh sb="9" eb="10">
      <t>ア</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</si>
  <si>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</si>
  <si>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</si>
  <si>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</si>
  <si>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</si>
  <si>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</si>
  <si>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</si>
  <si>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</si>
  <si>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</si>
  <si>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</si>
  <si>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</si>
  <si>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</si>
  <si>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</si>
  <si>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</si>
  <si>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破損施設の補修（水路の附帯施設）</t>
    <rPh sb="0" eb="2">
      <t>ハソン</t>
    </rPh>
    <rPh sb="2" eb="4">
      <t>シセツ</t>
    </rPh>
    <rPh sb="5" eb="7">
      <t>ホシュウ</t>
    </rPh>
    <rPh sb="8" eb="10">
      <t>スイロ</t>
    </rPh>
    <rPh sb="11" eb="13">
      <t>フタイ</t>
    </rPh>
    <rPh sb="13" eb="15">
      <t>シセツ</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</si>
  <si>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</si>
  <si>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</si>
  <si>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</si>
  <si>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</si>
  <si>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</si>
  <si>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</si>
  <si>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</si>
  <si>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</si>
  <si>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沈砂池の適正管理</t>
    <rPh sb="0" eb="1">
      <t>チン</t>
    </rPh>
    <rPh sb="1" eb="2">
      <t>サ</t>
    </rPh>
    <rPh sb="2" eb="3">
      <t>イケ</t>
    </rPh>
    <rPh sb="4" eb="6">
      <t>テキセイ</t>
    </rPh>
    <rPh sb="6" eb="8">
      <t>カンリ</t>
    </rPh>
    <phoneticPr fontId="4"/>
  </si>
  <si>
    <t>水田からの排水（濁水）管理</t>
    <rPh sb="0" eb="2">
      <t>スイデン</t>
    </rPh>
    <rPh sb="5" eb="7">
      <t>ハイスイ</t>
    </rPh>
    <rPh sb="8" eb="10">
      <t>ダクスイ</t>
    </rPh>
    <rPh sb="11" eb="13">
      <t>カンリ</t>
    </rPh>
    <phoneticPr fontId="4"/>
  </si>
  <si>
    <t>施設区分</t>
    <rPh sb="0" eb="2">
      <t>シセツ</t>
    </rPh>
    <rPh sb="2" eb="4">
      <t>クブン</t>
    </rPh>
    <phoneticPr fontId="15"/>
  </si>
  <si>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</si>
  <si>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★「区分」欄には、農地維持・資源向上（共同）に係る収支は「１」を、資源向上（長寿命化）に係る収支は「２」を必ず入力してください。
　　区別ができない支出は「１」を記入してください。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シシュツ</t>
    </rPh>
    <rPh sb="81" eb="83">
      <t>キニュウ</t>
    </rPh>
    <phoneticPr fontId="22"/>
  </si>
  <si>
    <t>★実施する月に○を記入してください。</t>
    <rPh sb="1" eb="3">
      <t>ジッシ</t>
    </rPh>
    <rPh sb="5" eb="6">
      <t>ツキ</t>
    </rPh>
    <rPh sb="9" eb="11">
      <t>キニュウ</t>
    </rPh>
    <phoneticPr fontId="4"/>
  </si>
  <si>
    <t>円/10a</t>
    <rPh sb="0" eb="1">
      <t>エン</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</si>
  <si>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</si>
  <si>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長寿命化への流用</t>
    <rPh sb="0" eb="4">
      <t>チョウジュミョウカ</t>
    </rPh>
    <rPh sb="6" eb="8">
      <t>リュウヨウ</t>
    </rPh>
    <phoneticPr fontId="22"/>
  </si>
  <si>
    <t>内　　容</t>
    <phoneticPr fontId="4"/>
  </si>
  <si>
    <t>農用地</t>
    <rPh sb="0" eb="3">
      <t>ノウヨウチ</t>
    </rPh>
    <phoneticPr fontId="4"/>
  </si>
  <si>
    <t>備考</t>
    <rPh sb="0" eb="2">
      <t>ビコウ</t>
    </rPh>
    <phoneticPr fontId="4"/>
  </si>
  <si>
    <t>長寿命化整備計画書</t>
    <rPh sb="0" eb="4">
      <t>チョウジュミョウカ</t>
    </rPh>
    <rPh sb="4" eb="6">
      <t>セイビ</t>
    </rPh>
    <rPh sb="6" eb="9">
      <t>ケイカクショ</t>
    </rPh>
    <phoneticPr fontId="41"/>
  </si>
  <si>
    <t>＜留意事項＞</t>
    <phoneticPr fontId="41"/>
  </si>
  <si>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41"/>
  </si>
  <si>
    <t>番号</t>
    <rPh sb="0" eb="2">
      <t>バンゴウ</t>
    </rPh>
    <phoneticPr fontId="41"/>
  </si>
  <si>
    <t>施設名</t>
    <rPh sb="0" eb="2">
      <t>シセツ</t>
    </rPh>
    <rPh sb="2" eb="3">
      <t>メイ</t>
    </rPh>
    <phoneticPr fontId="41"/>
  </si>
  <si>
    <t>設置
年度</t>
    <rPh sb="0" eb="2">
      <t>セッチ</t>
    </rPh>
    <rPh sb="3" eb="5">
      <t>ネンド</t>
    </rPh>
    <phoneticPr fontId="41"/>
  </si>
  <si>
    <t>施設の概要</t>
    <rPh sb="0" eb="2">
      <t>シセツ</t>
    </rPh>
    <rPh sb="3" eb="5">
      <t>ガイヨウ</t>
    </rPh>
    <phoneticPr fontId="41"/>
  </si>
  <si>
    <t>機能診断結果
（劣化状況等）</t>
    <phoneticPr fontId="41"/>
  </si>
  <si>
    <t>長寿命化対策の内容</t>
    <rPh sb="0" eb="4">
      <t>チョウジュミョウカ</t>
    </rPh>
    <rPh sb="4" eb="6">
      <t>タイサク</t>
    </rPh>
    <rPh sb="7" eb="9">
      <t>ナイヨウ</t>
    </rPh>
    <phoneticPr fontId="41"/>
  </si>
  <si>
    <t>数量</t>
    <rPh sb="0" eb="2">
      <t>スウリョウ</t>
    </rPh>
    <phoneticPr fontId="41"/>
  </si>
  <si>
    <t>実施年度</t>
    <rPh sb="0" eb="2">
      <t>ジッシ</t>
    </rPh>
    <rPh sb="2" eb="4">
      <t>ネンド</t>
    </rPh>
    <phoneticPr fontId="4"/>
  </si>
  <si>
    <t>備考</t>
    <rPh sb="0" eb="2">
      <t>ビコウ</t>
    </rPh>
    <phoneticPr fontId="41"/>
  </si>
  <si>
    <t>（２）　施設の位置図</t>
    <rPh sb="4" eb="6">
      <t>シセツ</t>
    </rPh>
    <rPh sb="7" eb="10">
      <t>イチズ</t>
    </rPh>
    <phoneticPr fontId="41"/>
  </si>
  <si>
    <t>　対象施設の位置図を添付し、長寿命化対策を行う施設について、活動内容、数量等を記載すること。</t>
    <rPh sb="14" eb="18">
      <t>チョウジュミョウカ</t>
    </rPh>
    <phoneticPr fontId="4"/>
  </si>
  <si>
    <t>適用条件の確認</t>
    <rPh sb="0" eb="2">
      <t>テキヨウ</t>
    </rPh>
    <rPh sb="2" eb="4">
      <t>ジョウケン</t>
    </rPh>
    <rPh sb="5" eb="7">
      <t>カクニン</t>
    </rPh>
    <phoneticPr fontId="4"/>
  </si>
  <si>
    <r>
      <t>適用条件の確認</t>
    </r>
    <r>
      <rPr>
        <sz val="10"/>
        <rFont val="メイリオ"/>
        <family val="3"/>
        <charset val="128"/>
      </rPr>
      <t xml:space="preserve">　　 </t>
    </r>
    <rPh sb="0" eb="2">
      <t>テキヨウ</t>
    </rPh>
    <rPh sb="2" eb="4">
      <t>ジョウケン</t>
    </rPh>
    <rPh sb="5" eb="7">
      <t>カクニン</t>
    </rPh>
    <phoneticPr fontId="4"/>
  </si>
  <si>
    <t>地目</t>
    <rPh sb="0" eb="2">
      <t>チモク</t>
    </rPh>
    <phoneticPr fontId="15"/>
  </si>
  <si>
    <t>組織の構成員</t>
  </si>
  <si>
    <t>=</t>
    <phoneticPr fontId="4"/>
  </si>
  <si>
    <t>+ 団体の構成員のうち、共同活動に参加する人数</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</si>
  <si>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</si>
  <si>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</si>
  <si>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</si>
  <si>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</si>
  <si>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活動に参加した最大人数</t>
    <rPh sb="0" eb="2">
      <t>カツドウ</t>
    </rPh>
    <rPh sb="3" eb="5">
      <t>サンカ</t>
    </rPh>
    <rPh sb="7" eb="9">
      <t>サイダイ</t>
    </rPh>
    <rPh sb="9" eb="11">
      <t>ニンズウ</t>
    </rPh>
    <phoneticPr fontId="4"/>
  </si>
  <si>
    <t>実施日</t>
    <rPh sb="0" eb="3">
      <t>ジッシビ</t>
    </rPh>
    <phoneticPr fontId="4"/>
  </si>
  <si>
    <t>研修</t>
    <rPh sb="0" eb="2">
      <t>ケンシュウ</t>
    </rPh>
    <phoneticPr fontId="4"/>
  </si>
  <si>
    <t>研修</t>
    <rPh sb="0" eb="2">
      <t>ケンシュウ</t>
    </rPh>
    <phoneticPr fontId="4"/>
  </si>
  <si>
    <t>点検・計画策定</t>
    <rPh sb="0" eb="2">
      <t>テンケン</t>
    </rPh>
    <rPh sb="3" eb="5">
      <t>ケイカク</t>
    </rPh>
    <rPh sb="5" eb="7">
      <t>サクテイ</t>
    </rPh>
    <phoneticPr fontId="15"/>
  </si>
  <si>
    <t>機能診断・計画策定</t>
    <rPh sb="0" eb="2">
      <t>キノウ</t>
    </rPh>
    <rPh sb="2" eb="4">
      <t>シンダン</t>
    </rPh>
    <rPh sb="5" eb="7">
      <t>ケイカク</t>
    </rPh>
    <rPh sb="7" eb="9">
      <t>サクテイ</t>
    </rPh>
    <phoneticPr fontId="15"/>
  </si>
  <si>
    <t>啓発・普及</t>
    <rPh sb="0" eb="2">
      <t>ケイハツ</t>
    </rPh>
    <rPh sb="3" eb="5">
      <t>フキュウ</t>
    </rPh>
    <phoneticPr fontId="4"/>
  </si>
  <si>
    <t>研修</t>
    <rPh sb="0" eb="2">
      <t>ケンシュウ</t>
    </rPh>
    <phoneticPr fontId="3"/>
  </si>
  <si>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</si>
  <si>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</si>
  <si>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</si>
  <si>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</si>
  <si>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</si>
  <si>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加算措置</t>
    <rPh sb="0" eb="2">
      <t>カサン</t>
    </rPh>
    <rPh sb="2" eb="4">
      <t>ソチ</t>
    </rPh>
    <phoneticPr fontId="4"/>
  </si>
  <si>
    <t>必要に応じて</t>
    <rPh sb="0" eb="2">
      <t>ヒツヨウ</t>
    </rPh>
    <rPh sb="3" eb="4">
      <t>オウ</t>
    </rPh>
    <phoneticPr fontId="4"/>
  </si>
  <si>
    <t>長寿命化整備計画</t>
    <rPh sb="0" eb="4">
      <t>チョウジュミョウカ</t>
    </rPh>
    <rPh sb="4" eb="6">
      <t>セイビ</t>
    </rPh>
    <rPh sb="6" eb="8">
      <t>ケイカク</t>
    </rPh>
    <phoneticPr fontId="4"/>
  </si>
  <si>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4"/>
  </si>
  <si>
    <t xml:space="preserve"> 　　　 　　ロ　ロの活動</t>
    <phoneticPr fontId="4"/>
  </si>
  <si>
    <t>　　① １号事業</t>
    <rPh sb="5" eb="6">
      <t>ゴウ</t>
    </rPh>
    <rPh sb="6" eb="8">
      <t>ジギョウ</t>
    </rPh>
    <phoneticPr fontId="19"/>
  </si>
  <si>
    <t>（例）　活動計画書「Ⅰ．地区の概要」の「１．活動期間」及び「２．実施区域内の農用地、施設」並びに「（別添１）実施区域位置図」のとおり。</t>
    <rPh sb="1" eb="2">
      <t>レイ</t>
    </rPh>
    <rPh sb="32" eb="34">
      <t>ジッシ</t>
    </rPh>
    <phoneticPr fontId="19"/>
  </si>
  <si>
    <t>活動計画書「３．活動の計画」の「（１）農地維持支払」に記載のとおり。</t>
    <phoneticPr fontId="4"/>
  </si>
  <si>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4"/>
  </si>
  <si>
    <t>Ⅰ．　</t>
    <phoneticPr fontId="4"/>
  </si>
  <si>
    <t>地区の概要（共通）</t>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</si>
  <si>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</si>
  <si>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</si>
  <si>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</si>
  <si>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</si>
  <si>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</si>
  <si>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</si>
  <si>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対象農用地面積</t>
    <rPh sb="0" eb="2">
      <t>タイショウ</t>
    </rPh>
    <rPh sb="2" eb="5">
      <t>ノウヨウチ</t>
    </rPh>
    <rPh sb="5" eb="7">
      <t>メンセキ</t>
    </rPh>
    <phoneticPr fontId="4"/>
  </si>
  <si>
    <t>１　点検</t>
    <rPh sb="2" eb="4">
      <t>テンケン</t>
    </rPh>
    <phoneticPr fontId="4"/>
  </si>
  <si>
    <t>４　遊休農地発生防止のための保全管理</t>
    <phoneticPr fontId="4"/>
  </si>
  <si>
    <t>６　鳥獣害防護柵等の保守管理</t>
    <rPh sb="2" eb="4">
      <t>チョウジュウ</t>
    </rPh>
    <rPh sb="4" eb="5">
      <t>ガイ</t>
    </rPh>
    <rPh sb="5" eb="8">
      <t>ボウゴサク</t>
    </rPh>
    <rPh sb="8" eb="9">
      <t>トウ</t>
    </rPh>
    <rPh sb="10" eb="12">
      <t>ホシュ</t>
    </rPh>
    <rPh sb="12" eb="14">
      <t>カンリ</t>
    </rPh>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</si>
  <si>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</si>
  <si>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</si>
  <si>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</si>
  <si>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</si>
  <si>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</si>
  <si>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</si>
  <si>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</si>
  <si>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</si>
  <si>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</si>
  <si>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16　異常気象時の対応</t>
    <phoneticPr fontId="4"/>
  </si>
  <si>
    <t>２　年度活動計画の策定</t>
    <rPh sb="2" eb="4">
      <t>ネンド</t>
    </rPh>
    <rPh sb="4" eb="6">
      <t>カツドウ</t>
    </rPh>
    <rPh sb="6" eb="8">
      <t>ケイカク</t>
    </rPh>
    <rPh sb="9" eb="11">
      <t>サクテイ</t>
    </rPh>
    <phoneticPr fontId="4"/>
  </si>
  <si>
    <t>５　畦畔・法面・防風林の草刈り</t>
    <rPh sb="2" eb="4">
      <t>ケイハン</t>
    </rPh>
    <rPh sb="5" eb="7">
      <t>ノリメン</t>
    </rPh>
    <rPh sb="8" eb="11">
      <t>ボウフウリン</t>
    </rPh>
    <rPh sb="12" eb="14">
      <t>クサカリ</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</si>
  <si>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</si>
  <si>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</si>
  <si>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②集落営農組織を基礎とした地域ぐるみの保全管理</t>
    <phoneticPr fontId="4"/>
  </si>
  <si>
    <t>③地域外の経営体との協力・役割分担による保全管理</t>
    <phoneticPr fontId="4"/>
  </si>
  <si>
    <t>④集落間連携や広域的活動による保全管理</t>
    <phoneticPr fontId="4"/>
  </si>
  <si>
    <t>⑤多様な地域資源管理の担い手による保全管理</t>
    <rPh sb="4" eb="6">
      <t>チイキ</t>
    </rPh>
    <phoneticPr fontId="4"/>
  </si>
  <si>
    <t>⑥その他</t>
    <phoneticPr fontId="4"/>
  </si>
  <si>
    <t>①農地の利用集積に伴う管理作業</t>
    <phoneticPr fontId="4"/>
  </si>
  <si>
    <t>②高齢農家の農用地に係る管理作業</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</si>
  <si>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</si>
  <si>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２）今後、地域で取り組んでいくべき保全管理の内容を①～⑤から1項目以上選んでください。</t>
    <phoneticPr fontId="4"/>
  </si>
  <si>
    <t>④共同利用施設の保全管理</t>
    <rPh sb="1" eb="3">
      <t>キョウドウ</t>
    </rPh>
    <rPh sb="3" eb="5">
      <t>リヨウ</t>
    </rPh>
    <rPh sb="5" eb="7">
      <t>シセツ</t>
    </rPh>
    <rPh sb="8" eb="10">
      <t>ホゼン</t>
    </rPh>
    <rPh sb="10" eb="12">
      <t>カンリ</t>
    </rPh>
    <phoneticPr fontId="4"/>
  </si>
  <si>
    <t>⑤その他</t>
    <phoneticPr fontId="4"/>
  </si>
  <si>
    <t>②入り作等の近隣の担い手との協力</t>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</si>
  <si>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</si>
  <si>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④新たな保全管理の担い手の確保</t>
    <rPh sb="1" eb="2">
      <t>アラ</t>
    </rPh>
    <rPh sb="4" eb="6">
      <t>ホゼン</t>
    </rPh>
    <rPh sb="6" eb="8">
      <t>カンリ</t>
    </rPh>
    <rPh sb="9" eb="10">
      <t>ニナ</t>
    </rPh>
    <rPh sb="11" eb="12">
      <t>テ</t>
    </rPh>
    <rPh sb="13" eb="15">
      <t>カクホ</t>
    </rPh>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</si>
  <si>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</si>
  <si>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⑥集落間の連携や広域的な活動</t>
    <rPh sb="1" eb="4">
      <t>シュウラクカン</t>
    </rPh>
    <rPh sb="5" eb="7">
      <t>レンケイ</t>
    </rPh>
    <rPh sb="8" eb="11">
      <t>コウイキテキ</t>
    </rPh>
    <rPh sb="12" eb="14">
      <t>カツドウ</t>
    </rPh>
    <phoneticPr fontId="4"/>
  </si>
  <si>
    <t>⑦その他</t>
    <phoneticPr fontId="4"/>
  </si>
  <si>
    <t>４） ２）で選んだ内容に取り組むため、毎年実践する取組を17～23から1項目以上選んでください。</t>
    <rPh sb="19" eb="21">
      <t>マイトシ</t>
    </rPh>
    <rPh sb="21" eb="23">
      <t>ジッセン</t>
    </rPh>
    <rPh sb="25" eb="27">
      <t>トリクミ</t>
    </rPh>
    <phoneticPr fontId="4"/>
  </si>
  <si>
    <t>18．農業者に対する意向調査、農業者による現地調査</t>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</si>
  <si>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</si>
  <si>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</si>
  <si>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</si>
  <si>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23．その他</t>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</si>
  <si>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</si>
  <si>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</si>
  <si>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</si>
  <si>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</si>
  <si>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29　機能診断・補修技術等に関する研修</t>
    <rPh sb="14" eb="15">
      <t>カン</t>
    </rPh>
    <phoneticPr fontId="4"/>
  </si>
  <si>
    <t>30　農用地の軽微な補修等</t>
    <rPh sb="3" eb="6">
      <t>ノウヨウチ</t>
    </rPh>
    <rPh sb="7" eb="9">
      <t>ケイビ</t>
    </rPh>
    <rPh sb="10" eb="13">
      <t>ホシュウトウ</t>
    </rPh>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</si>
  <si>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</si>
  <si>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</si>
  <si>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</si>
  <si>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</si>
  <si>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</si>
  <si>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</si>
  <si>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</si>
  <si>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</si>
  <si>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計画策定</t>
    <rPh sb="0" eb="2">
      <t>ケイカク</t>
    </rPh>
    <rPh sb="2" eb="4">
      <t>サクテイ</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</si>
  <si>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</si>
  <si>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</si>
  <si>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多面的機能の増進を
図る活動</t>
    <rPh sb="0" eb="3">
      <t>タメンテキ</t>
    </rPh>
    <rPh sb="3" eb="5">
      <t>キノウ</t>
    </rPh>
    <rPh sb="6" eb="8">
      <t>ゾウシン</t>
    </rPh>
    <rPh sb="10" eb="11">
      <t>ハカ</t>
    </rPh>
    <rPh sb="12" eb="14">
      <t>カツドウ</t>
    </rPh>
    <phoneticPr fontId="4"/>
  </si>
  <si>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</si>
  <si>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</si>
  <si>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</si>
  <si>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</si>
  <si>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</si>
  <si>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</si>
  <si>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　（１）多面的機能発揮促進事業の種類及び実施区域</t>
    <phoneticPr fontId="19"/>
  </si>
  <si>
    <t>　（２）活動の内容等</t>
    <rPh sb="4" eb="6">
      <t>カツドウ</t>
    </rPh>
    <rPh sb="7" eb="9">
      <t>ナイヨウ</t>
    </rPh>
    <rPh sb="9" eb="10">
      <t>トウ</t>
    </rPh>
    <phoneticPr fontId="19"/>
  </si>
  <si>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9"/>
  </si>
  <si>
    <t xml:space="preserve">  　 ２）活動の内容</t>
    <rPh sb="6" eb="8">
      <t>カツドウ</t>
    </rPh>
    <rPh sb="9" eb="11">
      <t>ナイヨウ</t>
    </rPh>
    <phoneticPr fontId="19"/>
  </si>
  <si>
    <t>☆直営施工の実施方針について</t>
    <rPh sb="1" eb="3">
      <t>チョクエイ</t>
    </rPh>
    <rPh sb="3" eb="5">
      <t>セコウ</t>
    </rPh>
    <rPh sb="6" eb="8">
      <t>ジッシ</t>
    </rPh>
    <rPh sb="8" eb="10">
      <t>ホウシン</t>
    </rPh>
    <phoneticPr fontId="4"/>
  </si>
  <si>
    <t>直営施工は実施しない</t>
    <rPh sb="0" eb="2">
      <t>チョクエイ</t>
    </rPh>
    <rPh sb="2" eb="4">
      <t>セコウ</t>
    </rPh>
    <rPh sb="5" eb="7">
      <t>ジッシ</t>
    </rPh>
    <phoneticPr fontId="4"/>
  </si>
  <si>
    <t>機能診断・
計画策定</t>
    <rPh sb="0" eb="2">
      <t>キノウ</t>
    </rPh>
    <rPh sb="2" eb="4">
      <t>シンダン</t>
    </rPh>
    <rPh sb="6" eb="8">
      <t>ケイカク</t>
    </rPh>
    <rPh sb="8" eb="10">
      <t>サクテイ</t>
    </rPh>
    <phoneticPr fontId="4"/>
  </si>
  <si>
    <t>（別添１）</t>
    <rPh sb="1" eb="3">
      <t>ベッテン</t>
    </rPh>
    <phoneticPr fontId="4"/>
  </si>
  <si>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5"/>
  </si>
  <si>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5"/>
  </si>
  <si>
    <t>第１条　活動組織が行う多面的機能支払交付金に係る活動の対象となる施設及び活動期間は、別添
　　　「多面的機能支払交付金に係る活動計画書」のⅠに定めるとおりとする。</t>
    <phoneticPr fontId="15"/>
  </si>
  <si>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5"/>
  </si>
  <si>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5"/>
  </si>
  <si>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5"/>
  </si>
  <si>
    <t>備考（具体的な活動内容を記入）</t>
    <rPh sb="0" eb="2">
      <t>ビコウ</t>
    </rPh>
    <rPh sb="3" eb="6">
      <t>グタイテキ</t>
    </rPh>
    <rPh sb="7" eb="9">
      <t>カツドウ</t>
    </rPh>
    <rPh sb="9" eb="11">
      <t>ナイヨウ</t>
    </rPh>
    <rPh sb="12" eb="14">
      <t>キニュウ</t>
    </rPh>
    <phoneticPr fontId="4"/>
  </si>
  <si>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2"/>
  </si>
  <si>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</si>
  <si>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</si>
  <si>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</si>
  <si>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</si>
  <si>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</si>
  <si>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</si>
  <si>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</si>
  <si>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</si>
  <si>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</si>
  <si>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２．組織の広域化・体制強化の状況</t>
    <rPh sb="2" eb="4">
      <t>ソシキ</t>
    </rPh>
    <rPh sb="5" eb="8">
      <t>コウイキカ</t>
    </rPh>
    <rPh sb="9" eb="11">
      <t>タイセイ</t>
    </rPh>
    <rPh sb="11" eb="13">
      <t>キョウカ</t>
    </rPh>
    <rPh sb="14" eb="16">
      <t>ジョウキョウ</t>
    </rPh>
    <phoneticPr fontId="4"/>
  </si>
  <si>
    <t>点検・
計画策定</t>
    <rPh sb="0" eb="2">
      <t>テンケン</t>
    </rPh>
    <rPh sb="4" eb="6">
      <t>ケイカク</t>
    </rPh>
    <rPh sb="6" eb="8">
      <t>サクテイ</t>
    </rPh>
    <phoneticPr fontId="4"/>
  </si>
  <si>
    <t>１　点検</t>
    <rPh sb="2" eb="4">
      <t>テンケン</t>
    </rPh>
    <phoneticPr fontId="15"/>
  </si>
  <si>
    <t>２　年度活動計画の策定</t>
    <rPh sb="2" eb="4">
      <t>ネンド</t>
    </rPh>
    <rPh sb="4" eb="6">
      <t>カツドウ</t>
    </rPh>
    <rPh sb="6" eb="8">
      <t>ケイカク</t>
    </rPh>
    <rPh sb="9" eb="11">
      <t>サクテイ</t>
    </rPh>
    <phoneticPr fontId="15"/>
  </si>
  <si>
    <t>４　遊休農地発生防止のための保全管理</t>
    <rPh sb="2" eb="4">
      <t>ユウキュウ</t>
    </rPh>
    <rPh sb="4" eb="6">
      <t>ノウチ</t>
    </rPh>
    <rPh sb="6" eb="8">
      <t>ハッセイ</t>
    </rPh>
    <rPh sb="8" eb="10">
      <t>ボウシ</t>
    </rPh>
    <rPh sb="14" eb="16">
      <t>ホゼン</t>
    </rPh>
    <rPh sb="16" eb="18">
      <t>カンリ</t>
    </rPh>
    <phoneticPr fontId="15"/>
  </si>
  <si>
    <t>５　畦畔・法面・防風林の草刈り</t>
    <rPh sb="2" eb="4">
      <t>ケイハン</t>
    </rPh>
    <rPh sb="5" eb="7">
      <t>ノリメン</t>
    </rPh>
    <rPh sb="8" eb="11">
      <t>ボウフウリン</t>
    </rPh>
    <rPh sb="12" eb="14">
      <t>クサカ</t>
    </rPh>
    <phoneticPr fontId="15"/>
  </si>
  <si>
    <t>７　水路の草刈り</t>
    <rPh sb="2" eb="4">
      <t>スイロ</t>
    </rPh>
    <rPh sb="5" eb="7">
      <t>クサカ</t>
    </rPh>
    <phoneticPr fontId="15"/>
  </si>
  <si>
    <t>８　水路の泥上げ</t>
    <rPh sb="2" eb="4">
      <t>スイロ</t>
    </rPh>
    <rPh sb="5" eb="6">
      <t>ドロ</t>
    </rPh>
    <rPh sb="6" eb="7">
      <t>ア</t>
    </rPh>
    <phoneticPr fontId="15"/>
  </si>
  <si>
    <t>９　水路附帯施設の保守管理</t>
    <rPh sb="2" eb="4">
      <t>スイロ</t>
    </rPh>
    <rPh sb="4" eb="6">
      <t>フタイ</t>
    </rPh>
    <rPh sb="6" eb="8">
      <t>シセツ</t>
    </rPh>
    <rPh sb="9" eb="11">
      <t>ホシュ</t>
    </rPh>
    <rPh sb="11" eb="13">
      <t>カンリ</t>
    </rPh>
    <phoneticPr fontId="15"/>
  </si>
  <si>
    <t>10　農道の草刈り</t>
    <rPh sb="3" eb="5">
      <t>ノウドウ</t>
    </rPh>
    <rPh sb="6" eb="8">
      <t>クサカ</t>
    </rPh>
    <phoneticPr fontId="15"/>
  </si>
  <si>
    <t>11　農道側溝の泥上げ</t>
    <rPh sb="3" eb="5">
      <t>ノウドウ</t>
    </rPh>
    <rPh sb="5" eb="7">
      <t>ソッコウ</t>
    </rPh>
    <rPh sb="8" eb="9">
      <t>ドロ</t>
    </rPh>
    <rPh sb="9" eb="10">
      <t>ア</t>
    </rPh>
    <phoneticPr fontId="15"/>
  </si>
  <si>
    <t>12　路面の維持</t>
    <rPh sb="3" eb="5">
      <t>ロメン</t>
    </rPh>
    <rPh sb="6" eb="8">
      <t>イジ</t>
    </rPh>
    <phoneticPr fontId="15"/>
  </si>
  <si>
    <t>13　ため池の草刈り</t>
    <rPh sb="5" eb="6">
      <t>イケ</t>
    </rPh>
    <rPh sb="7" eb="9">
      <t>クサカ</t>
    </rPh>
    <phoneticPr fontId="15"/>
  </si>
  <si>
    <t>14　ため池の泥上げ</t>
    <rPh sb="5" eb="6">
      <t>イケ</t>
    </rPh>
    <rPh sb="7" eb="8">
      <t>ドロ</t>
    </rPh>
    <rPh sb="8" eb="9">
      <t>ア</t>
    </rPh>
    <phoneticPr fontId="15"/>
  </si>
  <si>
    <t>15　ため池附帯施設の保守管理</t>
    <rPh sb="5" eb="6">
      <t>イケ</t>
    </rPh>
    <rPh sb="6" eb="8">
      <t>フタイ</t>
    </rPh>
    <rPh sb="8" eb="10">
      <t>シセツ</t>
    </rPh>
    <rPh sb="11" eb="13">
      <t>ホシュ</t>
    </rPh>
    <rPh sb="13" eb="15">
      <t>カンリ</t>
    </rPh>
    <phoneticPr fontId="15"/>
  </si>
  <si>
    <t>16　異常気象時の対応</t>
    <rPh sb="3" eb="5">
      <t>イジョウ</t>
    </rPh>
    <rPh sb="5" eb="7">
      <t>キショウ</t>
    </rPh>
    <rPh sb="7" eb="8">
      <t>ジ</t>
    </rPh>
    <rPh sb="9" eb="11">
      <t>タイオウ</t>
    </rPh>
    <phoneticPr fontId="15"/>
  </si>
  <si>
    <t>17　農業者の検討会の開催</t>
    <phoneticPr fontId="4"/>
  </si>
  <si>
    <t>18　農業者に対する意向調査、現地調査</t>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</si>
  <si>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</si>
  <si>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</si>
  <si>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23　その他</t>
    <phoneticPr fontId="4"/>
  </si>
  <si>
    <t>24　農用地の機能診断</t>
    <rPh sb="3" eb="6">
      <t>ノウヨウチ</t>
    </rPh>
    <rPh sb="7" eb="9">
      <t>キノウ</t>
    </rPh>
    <rPh sb="9" eb="11">
      <t>シンダン</t>
    </rPh>
    <phoneticPr fontId="15"/>
  </si>
  <si>
    <t>25　水路の機能診断</t>
    <rPh sb="3" eb="5">
      <t>スイロ</t>
    </rPh>
    <rPh sb="6" eb="8">
      <t>キノウ</t>
    </rPh>
    <rPh sb="8" eb="10">
      <t>シンダン</t>
    </rPh>
    <phoneticPr fontId="15"/>
  </si>
  <si>
    <t>26　農道の機能診断</t>
    <rPh sb="3" eb="5">
      <t>ノウドウ</t>
    </rPh>
    <rPh sb="6" eb="8">
      <t>キノウ</t>
    </rPh>
    <rPh sb="8" eb="10">
      <t>シンダン</t>
    </rPh>
    <phoneticPr fontId="15"/>
  </si>
  <si>
    <t>27　ため池の機能診断</t>
    <rPh sb="5" eb="6">
      <t>イケ</t>
    </rPh>
    <rPh sb="7" eb="9">
      <t>キノウ</t>
    </rPh>
    <rPh sb="9" eb="11">
      <t>シンダン</t>
    </rPh>
    <phoneticPr fontId="15"/>
  </si>
  <si>
    <t>28　年度活動計画の策定</t>
    <rPh sb="3" eb="5">
      <t>ネンド</t>
    </rPh>
    <rPh sb="5" eb="7">
      <t>カツドウ</t>
    </rPh>
    <rPh sb="7" eb="9">
      <t>ケイカク</t>
    </rPh>
    <rPh sb="10" eb="12">
      <t>サクテイ</t>
    </rPh>
    <phoneticPr fontId="15"/>
  </si>
  <si>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5"/>
  </si>
  <si>
    <t>30　農用地の軽微な補修等</t>
    <rPh sb="3" eb="6">
      <t>ノウヨウチ</t>
    </rPh>
    <rPh sb="7" eb="9">
      <t>ケイビ</t>
    </rPh>
    <rPh sb="10" eb="12">
      <t>ホシュウ</t>
    </rPh>
    <rPh sb="12" eb="13">
      <t>トウ</t>
    </rPh>
    <phoneticPr fontId="15"/>
  </si>
  <si>
    <t>31　水路の軽微な補修等</t>
    <rPh sb="3" eb="5">
      <t>スイロ</t>
    </rPh>
    <rPh sb="6" eb="8">
      <t>ケイビ</t>
    </rPh>
    <rPh sb="9" eb="11">
      <t>ホシュウ</t>
    </rPh>
    <rPh sb="11" eb="12">
      <t>トウ</t>
    </rPh>
    <phoneticPr fontId="15"/>
  </si>
  <si>
    <t>32　農道の軽微な補修等</t>
    <rPh sb="3" eb="5">
      <t>ノウドウ</t>
    </rPh>
    <rPh sb="6" eb="8">
      <t>ケイビ</t>
    </rPh>
    <rPh sb="9" eb="11">
      <t>ホシュウ</t>
    </rPh>
    <rPh sb="11" eb="12">
      <t>トウ</t>
    </rPh>
    <phoneticPr fontId="15"/>
  </si>
  <si>
    <t>33　ため池の軽微な補修等</t>
    <rPh sb="5" eb="6">
      <t>イケ</t>
    </rPh>
    <rPh sb="7" eb="9">
      <t>ケイビ</t>
    </rPh>
    <rPh sb="10" eb="12">
      <t>ホシュウ</t>
    </rPh>
    <rPh sb="12" eb="13">
      <t>トウ</t>
    </rPh>
    <phoneticPr fontId="15"/>
  </si>
  <si>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</si>
  <si>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</si>
  <si>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</si>
  <si>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51　啓発・普及活動</t>
    <rPh sb="3" eb="5">
      <t>ケイハツ</t>
    </rPh>
    <rPh sb="6" eb="8">
      <t>フキュウ</t>
    </rPh>
    <rPh sb="8" eb="10">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</si>
  <si>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</si>
  <si>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調査・
設計等
のみ</t>
    <rPh sb="0" eb="2">
      <t>チョウサ</t>
    </rPh>
    <rPh sb="4" eb="6">
      <t>セッケイ</t>
    </rPh>
    <rPh sb="6" eb="7">
      <t>トウ</t>
    </rPh>
    <phoneticPr fontId="4"/>
  </si>
  <si>
    <t>広域活動組織</t>
    <rPh sb="0" eb="2">
      <t>コウイキ</t>
    </rPh>
    <rPh sb="2" eb="4">
      <t>カツドウ</t>
    </rPh>
    <rPh sb="4" eb="6">
      <t>ソシキ</t>
    </rPh>
    <phoneticPr fontId="4"/>
  </si>
  <si>
    <t>特定非営利活動法人</t>
    <rPh sb="0" eb="2">
      <t>トクテイ</t>
    </rPh>
    <rPh sb="2" eb="5">
      <t>ヒエイリ</t>
    </rPh>
    <rPh sb="5" eb="7">
      <t>カツドウ</t>
    </rPh>
    <rPh sb="7" eb="9">
      <t>ホウジン</t>
    </rPh>
    <phoneticPr fontId="4"/>
  </si>
  <si>
    <t>資源向上支払
（長寿命化）</t>
    <rPh sb="0" eb="2">
      <t>シゲン</t>
    </rPh>
    <rPh sb="2" eb="4">
      <t>コウジョウ</t>
    </rPh>
    <rPh sb="4" eb="6">
      <t>シハライ</t>
    </rPh>
    <rPh sb="8" eb="12">
      <t>チョウジュミョウカ</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</si>
  <si>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</si>
  <si>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</si>
  <si>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</si>
  <si>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</si>
  <si>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</si>
  <si>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（様式第１－１号）</t>
    <rPh sb="1" eb="3">
      <t>ヨウシキ</t>
    </rPh>
    <phoneticPr fontId="4"/>
  </si>
  <si>
    <t>（様式第１－２号）</t>
    <rPh sb="1" eb="3">
      <t>ヨウシキ</t>
    </rPh>
    <phoneticPr fontId="4"/>
  </si>
  <si>
    <t>（様式第１－３号）</t>
    <rPh sb="1" eb="3">
      <t>ヨウシキ</t>
    </rPh>
    <phoneticPr fontId="4"/>
  </si>
  <si>
    <t>（様式第１－５号）</t>
    <phoneticPr fontId="4"/>
  </si>
  <si>
    <t>様式１－１号</t>
    <rPh sb="0" eb="2">
      <t>ヨウシキ</t>
    </rPh>
    <rPh sb="5" eb="6">
      <t>ゴウ</t>
    </rPh>
    <phoneticPr fontId="4"/>
  </si>
  <si>
    <t>様式１－２号</t>
    <rPh sb="0" eb="2">
      <t>ヨウシキ</t>
    </rPh>
    <rPh sb="5" eb="6">
      <t>ゴウ</t>
    </rPh>
    <phoneticPr fontId="4"/>
  </si>
  <si>
    <t>様式１－３号</t>
    <rPh sb="0" eb="2">
      <t>ヨウシキ</t>
    </rPh>
    <rPh sb="5" eb="6">
      <t>ゴウ</t>
    </rPh>
    <phoneticPr fontId="4"/>
  </si>
  <si>
    <t>４．加算措置</t>
    <rPh sb="2" eb="4">
      <t>カサン</t>
    </rPh>
    <rPh sb="4" eb="6">
      <t>ソチ</t>
    </rPh>
    <phoneticPr fontId="4"/>
  </si>
  <si>
    <t>※資源向上支払（共同）の交付単価の減額条件に該当する場合は、加算措置の交付単価も同様に減額する</t>
    <rPh sb="32" eb="34">
      <t>ソチ</t>
    </rPh>
    <rPh sb="35" eb="37">
      <t>コウフ</t>
    </rPh>
    <phoneticPr fontId="4"/>
  </si>
  <si>
    <t>②　農業者以外の割合</t>
    <rPh sb="2" eb="5">
      <t>ノウギョウシャ</t>
    </rPh>
    <rPh sb="5" eb="7">
      <t>イガイ</t>
    </rPh>
    <rPh sb="8" eb="10">
      <t>ワリアイ</t>
    </rPh>
    <phoneticPr fontId="4"/>
  </si>
  <si>
    <t>農業者以外の割合</t>
    <rPh sb="0" eb="3">
      <t>ノウギョウシャ</t>
    </rPh>
    <rPh sb="3" eb="5">
      <t>イガイ</t>
    </rPh>
    <rPh sb="6" eb="8">
      <t>ワリアイ</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</si>
  <si>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</si>
  <si>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該当するものに○</t>
    <rPh sb="0" eb="2">
      <t>ガイトウ</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</si>
  <si>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</si>
  <si>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</si>
  <si>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</si>
  <si>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4"/>
  </si>
  <si>
    <t>－</t>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</si>
  <si>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</si>
  <si>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堤体侵食の早期補修</t>
    <rPh sb="0" eb="2">
      <t>テイタイ</t>
    </rPh>
    <rPh sb="2" eb="4">
      <t>シンショク</t>
    </rPh>
    <rPh sb="5" eb="7">
      <t>ソウキ</t>
    </rPh>
    <rPh sb="7" eb="9">
      <t>ホシュウ</t>
    </rPh>
    <phoneticPr fontId="4"/>
  </si>
  <si>
    <t>４．</t>
  </si>
  <si>
    <t>５．</t>
  </si>
  <si>
    <t>・</t>
    <phoneticPr fontId="4"/>
  </si>
  <si>
    <t>+団体</t>
    <phoneticPr fontId="4"/>
  </si>
  <si>
    <t>=</t>
    <phoneticPr fontId="4"/>
  </si>
  <si>
    <t>･･･①</t>
    <phoneticPr fontId="4"/>
  </si>
  <si>
    <t>･･･②</t>
    <phoneticPr fontId="4"/>
  </si>
  <si>
    <t>・</t>
    <phoneticPr fontId="4"/>
  </si>
  <si>
    <t>・・・ ①／②</t>
    <phoneticPr fontId="4"/>
  </si>
  <si>
    <t>個人</t>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</si>
  <si>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</si>
  <si>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改修
年度</t>
    <rPh sb="0" eb="2">
      <t>カイシュウ</t>
    </rPh>
    <rPh sb="3" eb="5">
      <t>ネンド</t>
    </rPh>
    <phoneticPr fontId="41"/>
  </si>
  <si>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9"/>
  </si>
  <si>
    <t>　（例）農業の有する多面的機能の発揮の促進に関する活動計画書（以下「活動計画書」という。）「（別添１）実施区域位置図」のとおり。</t>
    <rPh sb="2" eb="3">
      <t>レイ</t>
    </rPh>
    <rPh sb="47" eb="49">
      <t>ベッテン</t>
    </rPh>
    <phoneticPr fontId="4"/>
  </si>
  <si>
    <t>　（例）活動計画書「Ⅰ．地区の概要」の「１．活動期間」のとおり。</t>
    <rPh sb="2" eb="3">
      <t>レイ</t>
    </rPh>
    <phoneticPr fontId="19"/>
  </si>
  <si>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9"/>
  </si>
  <si>
    <t>計画変更年度</t>
    <rPh sb="0" eb="2">
      <t>ケイカク</t>
    </rPh>
    <rPh sb="2" eb="4">
      <t>ヘンコウ</t>
    </rPh>
    <rPh sb="4" eb="6">
      <t>ネンド</t>
    </rPh>
    <phoneticPr fontId="4"/>
  </si>
  <si>
    <t>うち、資源向上支払
（長寿命化）の対象施設</t>
    <rPh sb="3" eb="5">
      <t>シゲン</t>
    </rPh>
    <rPh sb="5" eb="7">
      <t>コウジョウ</t>
    </rPh>
    <rPh sb="7" eb="9">
      <t>シハライ</t>
    </rPh>
    <rPh sb="17" eb="19">
      <t>タイショウ</t>
    </rPh>
    <rPh sb="19" eb="21">
      <t>シセツ</t>
    </rPh>
    <phoneticPr fontId="4"/>
  </si>
  <si>
    <t>※複数の交付単価がある場合には、行を追加してください。</t>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</si>
  <si>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</si>
  <si>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</si>
  <si>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4"/>
  </si>
  <si>
    <t>①担い手の人材・機材の有効活用、連携強化</t>
    <phoneticPr fontId="4"/>
  </si>
  <si>
    <t>17．入り作農家や土地持ち非農家を含む
　 　農業者の検討会の開催</t>
    <rPh sb="6" eb="8">
      <t>ノウカ</t>
    </rPh>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</si>
  <si>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</si>
  <si>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28　年度活動計画の策定</t>
    <rPh sb="3" eb="5">
      <t>ネンド</t>
    </rPh>
    <rPh sb="5" eb="7">
      <t>カツドウ</t>
    </rPh>
    <rPh sb="7" eb="9">
      <t>ケイカク</t>
    </rPh>
    <rPh sb="10" eb="12">
      <t>サクテイ</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</si>
  <si>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</si>
  <si>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5"/>
  </si>
  <si>
    <t>　　２　活動組織が資源向上支払交付金により行う活動は、別添「多面的機能支払交付金に係る活
　　　動計画書」のⅡに定めるとおりとする。</t>
    <phoneticPr fontId="15"/>
  </si>
  <si>
    <t>日付</t>
    <rPh sb="0" eb="2">
      <t>ヒヅケ</t>
    </rPh>
    <phoneticPr fontId="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</si>
  <si>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</si>
  <si>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</si>
  <si>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</si>
  <si>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</si>
  <si>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遊休農地解消面積</t>
    <rPh sb="0" eb="2">
      <t>ユウキュウ</t>
    </rPh>
    <rPh sb="2" eb="4">
      <t>ノウチ</t>
    </rPh>
    <rPh sb="4" eb="6">
      <t>カイショウ</t>
    </rPh>
    <rPh sb="6" eb="8">
      <t>メンセキ</t>
    </rPh>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</si>
  <si>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</si>
  <si>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（例）　イ　イの活動</t>
    <rPh sb="1" eb="2">
      <t>レイ</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</si>
  <si>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</si>
  <si>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1"/>
  </si>
  <si>
    <t>年度　多面的機能支払交付金　活動記録</t>
    <phoneticPr fontId="4"/>
  </si>
  <si>
    <t>農業者の検討会の開催</t>
    <phoneticPr fontId="15"/>
  </si>
  <si>
    <t>農業者に対する意向調査、現地調査</t>
    <phoneticPr fontId="15"/>
  </si>
  <si>
    <t>不在村地主との連絡体制の整備等</t>
    <rPh sb="14" eb="15">
      <t>トウ</t>
    </rPh>
    <phoneticPr fontId="15"/>
  </si>
  <si>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</si>
  <si>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</si>
  <si>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有識者等による研修会、検討会の開催</t>
    <phoneticPr fontId="15"/>
  </si>
  <si>
    <t>取組番号表</t>
    <rPh sb="0" eb="2">
      <t>トリクミ</t>
    </rPh>
    <rPh sb="2" eb="4">
      <t>バンゴウ</t>
    </rPh>
    <rPh sb="4" eb="5">
      <t>ヒョウ</t>
    </rPh>
    <phoneticPr fontId="4"/>
  </si>
  <si>
    <t>推進活動</t>
    <phoneticPr fontId="15"/>
  </si>
  <si>
    <t>増進活動</t>
    <phoneticPr fontId="4"/>
  </si>
  <si>
    <t>１（農地維持）</t>
    <rPh sb="2" eb="4">
      <t>ノウチ</t>
    </rPh>
    <rPh sb="4" eb="6">
      <t>イジ</t>
    </rPh>
    <phoneticPr fontId="4"/>
  </si>
  <si>
    <t>（地域資源の基礎的な保全活動）</t>
    <phoneticPr fontId="15"/>
  </si>
  <si>
    <t>（地域資源の適切な保全管理のための推進活動）</t>
    <phoneticPr fontId="15"/>
  </si>
  <si>
    <t>（施設の軽微な補修）</t>
    <phoneticPr fontId="15"/>
  </si>
  <si>
    <t>（農村環境保全活動）</t>
    <phoneticPr fontId="15"/>
  </si>
  <si>
    <t>（多面的機能の増進を図る活動）</t>
    <phoneticPr fontId="15"/>
  </si>
  <si>
    <t>地域住民等（集落外の住民・組織等も含む）との意見交換・ワークショップ・交流会の開催</t>
    <phoneticPr fontId="4"/>
  </si>
  <si>
    <t>景観形成・
生活環境保全</t>
    <phoneticPr fontId="15"/>
  </si>
  <si>
    <t>水田貯留機能増進・
地下水かん養</t>
    <phoneticPr fontId="15"/>
  </si>
  <si>
    <t>２（資源向上）</t>
    <rPh sb="2" eb="4">
      <t>シゲン</t>
    </rPh>
    <rPh sb="4" eb="6">
      <t>コウジョウ</t>
    </rPh>
    <phoneticPr fontId="4"/>
  </si>
  <si>
    <t>３（長寿命化）</t>
    <rPh sb="2" eb="6">
      <t>チョウジュミョウカ</t>
    </rPh>
    <phoneticPr fontId="4"/>
  </si>
  <si>
    <t>水田の地下水かん養機能向上活動、
水源かん養林の保全</t>
    <rPh sb="17" eb="19">
      <t>スイゲン</t>
    </rPh>
    <rPh sb="21" eb="22">
      <t>ヨウ</t>
    </rPh>
    <rPh sb="22" eb="23">
      <t>ハヤシ</t>
    </rPh>
    <rPh sb="24" eb="26">
      <t>ホゼン</t>
    </rPh>
    <phoneticPr fontId="15"/>
  </si>
  <si>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</si>
  <si>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点検・
計画
策定</t>
    <rPh sb="0" eb="2">
      <t>テンケン</t>
    </rPh>
    <rPh sb="4" eb="6">
      <t>ケイカク</t>
    </rPh>
    <rPh sb="7" eb="9">
      <t>サクテイ</t>
    </rPh>
    <phoneticPr fontId="15"/>
  </si>
  <si>
    <t>遊休農地発生防止の
ための保全管理</t>
    <phoneticPr fontId="15"/>
  </si>
  <si>
    <t>畦畔・法面・防風林の
草刈り</t>
    <rPh sb="0" eb="2">
      <t>ケイハン</t>
    </rPh>
    <rPh sb="3" eb="5">
      <t>ノリメン</t>
    </rPh>
    <rPh sb="6" eb="9">
      <t>ボウフウリン</t>
    </rPh>
    <rPh sb="11" eb="13">
      <t>クサカ</t>
    </rPh>
    <phoneticPr fontId="15"/>
  </si>
  <si>
    <t>鳥獣害防護柵等の
保守管理</t>
    <rPh sb="0" eb="2">
      <t>チョウジュウ</t>
    </rPh>
    <rPh sb="2" eb="3">
      <t>ガイ</t>
    </rPh>
    <rPh sb="3" eb="6">
      <t>ボウゴサク</t>
    </rPh>
    <rPh sb="6" eb="7">
      <t>トウ</t>
    </rPh>
    <rPh sb="9" eb="11">
      <t>ホシュ</t>
    </rPh>
    <rPh sb="11" eb="13">
      <t>カンリ</t>
    </rPh>
    <phoneticPr fontId="15"/>
  </si>
  <si>
    <t>水路附帯施設の
保守管理</t>
    <rPh sb="0" eb="2">
      <t>スイロ</t>
    </rPh>
    <rPh sb="2" eb="4">
      <t>フタイ</t>
    </rPh>
    <rPh sb="4" eb="6">
      <t>シセツ</t>
    </rPh>
    <rPh sb="8" eb="10">
      <t>ホシュ</t>
    </rPh>
    <rPh sb="10" eb="12">
      <t>カンリ</t>
    </rPh>
    <phoneticPr fontId="15"/>
  </si>
  <si>
    <t>ため池附帯施設の
保守管理</t>
    <rPh sb="2" eb="3">
      <t>イケ</t>
    </rPh>
    <rPh sb="3" eb="5">
      <t>フタイ</t>
    </rPh>
    <rPh sb="5" eb="7">
      <t>シセツ</t>
    </rPh>
    <rPh sb="9" eb="11">
      <t>ホシュ</t>
    </rPh>
    <phoneticPr fontId="15"/>
  </si>
  <si>
    <t>農業者に対する意向調査、農業者による現地調査</t>
    <phoneticPr fontId="4"/>
  </si>
  <si>
    <t>不在村地主との連絡体制の整備、調整、それに必要な調査</t>
    <phoneticPr fontId="4"/>
  </si>
  <si>
    <t>地域住民等に対する意向調査、地域住民等との集落内調査</t>
    <phoneticPr fontId="4"/>
  </si>
  <si>
    <t>有識者等による研修会、有識者を交えた検討会の開催</t>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</si>
  <si>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</si>
  <si>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機能診断・
計画策定</t>
    <rPh sb="0" eb="2">
      <t>キノウ</t>
    </rPh>
    <rPh sb="2" eb="4">
      <t>シンダン</t>
    </rPh>
    <rPh sb="6" eb="8">
      <t>ケイカク</t>
    </rPh>
    <rPh sb="8" eb="10">
      <t>サクテイ</t>
    </rPh>
    <phoneticPr fontId="15"/>
  </si>
  <si>
    <t>１（農地維持）</t>
    <phoneticPr fontId="4"/>
  </si>
  <si>
    <t>農村文化の伝承を通じた
農村コミュニティの強化</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</si>
  <si>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5"/>
  </si>
  <si>
    <t>景観形成計画、
生活環境保全計画の策定</t>
    <rPh sb="4" eb="6">
      <t>ケイカク</t>
    </rPh>
    <phoneticPr fontId="15"/>
  </si>
  <si>
    <t>共同</t>
    <rPh sb="0" eb="2">
      <t>キョウドウ</t>
    </rPh>
    <phoneticPr fontId="15"/>
  </si>
  <si>
    <t>組織名：</t>
    <rPh sb="0" eb="3">
      <t>ソシキメイ</t>
    </rPh>
    <phoneticPr fontId="4"/>
  </si>
  <si>
    <t>組織名：</t>
    <rPh sb="0" eb="3">
      <t>ソシキメイ</t>
    </rPh>
    <phoneticPr fontId="22"/>
  </si>
  <si>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2"/>
  </si>
  <si>
    <t>利子等、構成員による活動資金の立替金</t>
    <rPh sb="0" eb="2">
      <t>リシ</t>
    </rPh>
    <rPh sb="2" eb="3">
      <t>トウ</t>
    </rPh>
    <rPh sb="4" eb="7">
      <t>コウセイイン</t>
    </rPh>
    <rPh sb="10" eb="12">
      <t>カツドウ</t>
    </rPh>
    <rPh sb="12" eb="14">
      <t>シキン</t>
    </rPh>
    <rPh sb="15" eb="18">
      <t>タテカエキン</t>
    </rPh>
    <phoneticPr fontId="22"/>
  </si>
  <si>
    <t>完成数量（km,箇所）</t>
    <rPh sb="0" eb="2">
      <t>カンセイ</t>
    </rPh>
    <rPh sb="2" eb="4">
      <t>スウリョウ</t>
    </rPh>
    <rPh sb="8" eb="10">
      <t>カショ</t>
    </rPh>
    <phoneticPr fontId="4"/>
  </si>
  <si>
    <t>４．</t>
    <phoneticPr fontId="4"/>
  </si>
  <si>
    <t>５．</t>
    <phoneticPr fontId="4"/>
  </si>
  <si>
    <t xml:space="preserve">  次年度への持越（残高）</t>
    <rPh sb="2" eb="5">
      <t>ジネンド</t>
    </rPh>
    <rPh sb="7" eb="8">
      <t>モ</t>
    </rPh>
    <rPh sb="8" eb="9">
      <t>コ</t>
    </rPh>
    <rPh sb="10" eb="12">
      <t>ザンダカ</t>
    </rPh>
    <phoneticPr fontId="4"/>
  </si>
  <si>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4"/>
  </si>
  <si>
    <t>工事１件あたりの概算事業費</t>
    <rPh sb="0" eb="2">
      <t>コウジ</t>
    </rPh>
    <rPh sb="3" eb="4">
      <t>ケン</t>
    </rPh>
    <rPh sb="8" eb="10">
      <t>ガイサン</t>
    </rPh>
    <rPh sb="10" eb="13">
      <t>ジギョウヒ</t>
    </rPh>
    <phoneticPr fontId="41"/>
  </si>
  <si>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4"/>
  </si>
  <si>
    <t>※資源向上支払（共同）の交付単価の減額条件に該当する場合は、加算措置の交付単価も同様に減額する。</t>
    <rPh sb="32" eb="34">
      <t>ソチ</t>
    </rPh>
    <rPh sb="35" eb="37">
      <t>コウフ</t>
    </rPh>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</si>
  <si>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</si>
  <si>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</si>
  <si>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</si>
  <si>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</si>
  <si>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</si>
  <si>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</si>
  <si>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</si>
  <si>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</si>
  <si>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</si>
  <si>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</si>
  <si>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</si>
  <si>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</si>
  <si>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</si>
  <si>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</si>
  <si>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</si>
  <si>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</si>
  <si>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</si>
  <si>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</si>
  <si>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</si>
  <si>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</si>
  <si>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</si>
  <si>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</si>
  <si>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</si>
  <si>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</si>
  <si>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・様式1-1号シートから順番に入力してください。</t>
    <rPh sb="1" eb="3">
      <t>ヨウシキ</t>
    </rPh>
    <rPh sb="6" eb="7">
      <t>ゴウ</t>
    </rPh>
    <phoneticPr fontId="4"/>
  </si>
  <si>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4"/>
  </si>
  <si>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4"/>
  </si>
  <si>
    <t>必須に応じて</t>
    <rPh sb="0" eb="2">
      <t>ヒッス</t>
    </rPh>
    <rPh sb="3" eb="4">
      <t>オウ</t>
    </rPh>
    <phoneticPr fontId="4"/>
  </si>
  <si>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4"/>
  </si>
  <si>
    <t>活動組織の規約別紙（構成員一覧）</t>
    <rPh sb="0" eb="2">
      <t>カツドウ</t>
    </rPh>
    <rPh sb="2" eb="4">
      <t>ソシキ</t>
    </rPh>
    <rPh sb="5" eb="7">
      <t>キヤク</t>
    </rPh>
    <rPh sb="7" eb="9">
      <t>ベッシ</t>
    </rPh>
    <rPh sb="10" eb="13">
      <t>コウセイイン</t>
    </rPh>
    <rPh sb="13" eb="15">
      <t>イチラン</t>
    </rPh>
    <phoneticPr fontId="4"/>
  </si>
  <si>
    <t>必須（どちらかを提出）</t>
    <rPh sb="0" eb="2">
      <t>ヒッス</t>
    </rPh>
    <rPh sb="8" eb="10">
      <t>テイシュツ</t>
    </rPh>
    <phoneticPr fontId="4"/>
  </si>
  <si>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</si>
  <si>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</si>
  <si>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4"/>
  </si>
  <si>
    <t>様式第1-1号 多面的機能発揮促進事業に関する計画の認定の申請について</t>
    <rPh sb="0" eb="2">
      <t>ヨウシキ</t>
    </rPh>
    <rPh sb="2" eb="3">
      <t>ダイ</t>
    </rPh>
    <rPh sb="6" eb="7">
      <t>ゴウ</t>
    </rPh>
    <phoneticPr fontId="4"/>
  </si>
  <si>
    <t>様式第1-2号 多面的機能発揮促進事業に関する計画</t>
    <rPh sb="0" eb="2">
      <t>ヨウシキ</t>
    </rPh>
    <rPh sb="2" eb="3">
      <t>ダイ</t>
    </rPh>
    <rPh sb="6" eb="7">
      <t>ゴウ</t>
    </rPh>
    <phoneticPr fontId="4"/>
  </si>
  <si>
    <t>様式第1-3号 農業の有する多面的機能の発揮の促進に関する活動計画書</t>
    <rPh sb="0" eb="2">
      <t>ヨウシキ</t>
    </rPh>
    <rPh sb="2" eb="3">
      <t>ダイ</t>
    </rPh>
    <rPh sb="6" eb="7">
      <t>ゴウ</t>
    </rPh>
    <rPh sb="8" eb="10">
      <t>ノウギョウ</t>
    </rPh>
    <phoneticPr fontId="4"/>
  </si>
  <si>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4"/>
  </si>
  <si>
    <t>様式第1-4号 長寿命化整備計画書</t>
    <rPh sb="0" eb="2">
      <t>ヨウシキ</t>
    </rPh>
    <rPh sb="2" eb="3">
      <t>ダイ</t>
    </rPh>
    <rPh sb="6" eb="7">
      <t>ゴウ</t>
    </rPh>
    <rPh sb="8" eb="12">
      <t>チョウジュミョウカ</t>
    </rPh>
    <rPh sb="12" eb="14">
      <t>セイビ</t>
    </rPh>
    <rPh sb="14" eb="17">
      <t>ケイカクショ</t>
    </rPh>
    <phoneticPr fontId="4"/>
  </si>
  <si>
    <t>様式第1-5号 工事に関する確認書</t>
    <rPh sb="0" eb="2">
      <t>ヨウシキ</t>
    </rPh>
    <rPh sb="2" eb="3">
      <t>ダイ</t>
    </rPh>
    <rPh sb="6" eb="7">
      <t>ゴウ</t>
    </rPh>
    <phoneticPr fontId="4"/>
  </si>
  <si>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4"/>
  </si>
  <si>
    <t>３．取組番号表</t>
    <rPh sb="2" eb="3">
      <t>ト</t>
    </rPh>
    <rPh sb="3" eb="4">
      <t>ク</t>
    </rPh>
    <rPh sb="4" eb="6">
      <t>バンゴウ</t>
    </rPh>
    <rPh sb="6" eb="7">
      <t>ヒョウ</t>
    </rPh>
    <phoneticPr fontId="4"/>
  </si>
  <si>
    <t>Ⅲ． ２号事業（中山間地域等直接支払）</t>
    <phoneticPr fontId="4"/>
  </si>
  <si>
    <t>Ⅳ． ３号事業（環境保全型農業直接支払）</t>
    <phoneticPr fontId="4"/>
  </si>
  <si>
    <t>Ⅴ． その他多面的機能の発揮の促進に資する事業に係る計画書</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</si>
  <si>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</si>
  <si>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※対象農用地面積とは、交付金の算定の対象となる農用地の面積のことです。小数点以下を切り捨て、整数で記入してください。</t>
    <phoneticPr fontId="4"/>
  </si>
  <si>
    <t>この線より上に行を挿入してください。</t>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</si>
  <si>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</si>
  <si>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多面的機能支払に係る活動計画書（1号事業様式）</t>
    <phoneticPr fontId="4"/>
  </si>
  <si>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</si>
  <si>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</si>
  <si>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</si>
  <si>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</si>
  <si>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</si>
  <si>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</si>
  <si>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</si>
  <si>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</si>
  <si>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</si>
  <si>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</si>
  <si>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</si>
  <si>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</si>
  <si>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</si>
  <si>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</si>
  <si>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</si>
  <si>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</si>
  <si>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</si>
  <si>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</si>
  <si>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</si>
  <si>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</si>
  <si>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</si>
  <si>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</si>
  <si>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</si>
  <si>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</si>
  <si>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</si>
  <si>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</si>
  <si>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</si>
  <si>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</si>
  <si>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</si>
  <si>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</si>
  <si>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</si>
  <si>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</si>
  <si>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</si>
  <si>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</si>
  <si>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</si>
  <si>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</si>
  <si>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</si>
  <si>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</si>
  <si>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</si>
  <si>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</si>
  <si>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</si>
  <si>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</si>
  <si>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</si>
  <si>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</si>
  <si>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</si>
  <si>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</si>
  <si>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</si>
  <si>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</si>
  <si>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</si>
  <si>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</si>
  <si>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</si>
  <si>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</si>
  <si>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</si>
  <si>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</si>
  <si>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</si>
  <si>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</si>
  <si>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</si>
  <si>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</si>
  <si>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</si>
  <si>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</si>
  <si>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</si>
  <si>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</si>
  <si>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15"/>
  </si>
  <si>
    <t>40 外来種の駆除（生態系保全）</t>
    <rPh sb="3" eb="6">
      <t>ガイライシュ</t>
    </rPh>
    <rPh sb="7" eb="9">
      <t>クジョ</t>
    </rPh>
    <rPh sb="10" eb="13">
      <t>セイタイケイ</t>
    </rPh>
    <rPh sb="13" eb="15">
      <t>ホゼン</t>
    </rPh>
    <phoneticPr fontId="15"/>
  </si>
  <si>
    <t>41 その他（生態系保全）</t>
    <rPh sb="5" eb="6">
      <t>タ</t>
    </rPh>
    <rPh sb="7" eb="10">
      <t>セイタイケイ</t>
    </rPh>
    <rPh sb="10" eb="12">
      <t>ホゼン</t>
    </rPh>
    <phoneticPr fontId="15"/>
  </si>
  <si>
    <t>42 水質モニタリングの実施・記録管理（水質保全）</t>
    <rPh sb="3" eb="5">
      <t>スイシツ</t>
    </rPh>
    <rPh sb="12" eb="14">
      <t>ジッシ</t>
    </rPh>
    <rPh sb="15" eb="17">
      <t>キロク</t>
    </rPh>
    <rPh sb="17" eb="19">
      <t>カンリ</t>
    </rPh>
    <rPh sb="20" eb="22">
      <t>スイシツ</t>
    </rPh>
    <rPh sb="22" eb="24">
      <t>ホゼン</t>
    </rPh>
    <phoneticPr fontId="15"/>
  </si>
  <si>
    <t>43 畑からの土砂流出対策（水質保全）</t>
    <rPh sb="3" eb="4">
      <t>ハタケ</t>
    </rPh>
    <rPh sb="7" eb="9">
      <t>ドシャ</t>
    </rPh>
    <rPh sb="9" eb="11">
      <t>リュウシュツ</t>
    </rPh>
    <rPh sb="11" eb="13">
      <t>タイサク</t>
    </rPh>
    <rPh sb="14" eb="16">
      <t>スイシツ</t>
    </rPh>
    <rPh sb="16" eb="18">
      <t>ホゼン</t>
    </rPh>
    <phoneticPr fontId="15"/>
  </si>
  <si>
    <t>44 その他（水質保全）</t>
    <rPh sb="5" eb="6">
      <t>タ</t>
    </rPh>
    <rPh sb="7" eb="9">
      <t>スイシツ</t>
    </rPh>
    <rPh sb="9" eb="11">
      <t>ホゼン</t>
    </rPh>
    <phoneticPr fontId="1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</si>
  <si>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</si>
  <si>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5"/>
  </si>
  <si>
    <t>47 その他（景観形成・生活環境保全）</t>
    <rPh sb="5" eb="6">
      <t>タ</t>
    </rPh>
    <rPh sb="7" eb="9">
      <t>ケイカン</t>
    </rPh>
    <rPh sb="9" eb="11">
      <t>ケイセイ</t>
    </rPh>
    <rPh sb="12" eb="14">
      <t>セイカツ</t>
    </rPh>
    <rPh sb="14" eb="16">
      <t>カンキョウ</t>
    </rPh>
    <rPh sb="16" eb="18">
      <t>ホゼン</t>
    </rPh>
    <phoneticPr fontId="1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</si>
  <si>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</si>
  <si>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</si>
  <si>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5"/>
  </si>
  <si>
    <t>51 啓発・普及活動</t>
    <phoneticPr fontId="3"/>
  </si>
  <si>
    <t>100 ほにゃらら</t>
    <phoneticPr fontId="3"/>
  </si>
  <si>
    <t>Ｋ.農村環境保全活動</t>
    <phoneticPr fontId="15"/>
  </si>
  <si>
    <t>Ｌ.増進活動</t>
    <phoneticPr fontId="15"/>
  </si>
  <si>
    <t>Ｍ.長寿命化</t>
    <rPh sb="2" eb="6">
      <t>チョウジュミョウカ</t>
    </rPh>
    <phoneticPr fontId="15"/>
  </si>
  <si>
    <t>活動項目</t>
    <rPh sb="0" eb="2">
      <t>カツドウ</t>
    </rPh>
    <rPh sb="2" eb="4">
      <t>コウモク</t>
    </rPh>
    <phoneticPr fontId="3"/>
  </si>
  <si>
    <t>支払区分</t>
    <rPh sb="0" eb="2">
      <t>シハライ</t>
    </rPh>
    <rPh sb="2" eb="4">
      <t>クブン</t>
    </rPh>
    <phoneticPr fontId="15"/>
  </si>
  <si>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</si>
  <si>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</si>
  <si>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</si>
  <si>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</si>
  <si>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</si>
  <si>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</si>
  <si>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</si>
  <si>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</si>
  <si>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</si>
  <si>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</si>
  <si>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</si>
  <si>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</si>
  <si>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</si>
  <si>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</si>
  <si>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</si>
  <si>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</si>
  <si>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</si>
  <si>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</si>
  <si>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</si>
  <si>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</si>
  <si>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</si>
  <si>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</si>
  <si>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</si>
  <si>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</si>
  <si>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</si>
  <si>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</si>
  <si>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</si>
  <si>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</si>
  <si>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</si>
  <si>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・色が塗られているマスがありますが、これはパソコンで作成する方向けの目印です。
　色にかかわらず、必要な項目を記入してください。</t>
    <phoneticPr fontId="4"/>
  </si>
  <si>
    <t>★注意事項（手書きで様式を作成する場合）</t>
    <rPh sb="1" eb="3">
      <t>チュウイ</t>
    </rPh>
    <rPh sb="3" eb="5">
      <t>ジコウ</t>
    </rPh>
    <rPh sb="6" eb="8">
      <t>テガ</t>
    </rPh>
    <rPh sb="10" eb="12">
      <t>ヨウシキ</t>
    </rPh>
    <rPh sb="13" eb="15">
      <t>サクセイ</t>
    </rPh>
    <rPh sb="17" eb="19">
      <t>バアイ</t>
    </rPh>
    <phoneticPr fontId="4"/>
  </si>
  <si>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4"/>
  </si>
  <si>
    <t>４．その他のシート（活動組織の方は入力不要です）</t>
    <rPh sb="4" eb="5">
      <t>タ</t>
    </rPh>
    <rPh sb="10" eb="12">
      <t>カツドウ</t>
    </rPh>
    <rPh sb="12" eb="14">
      <t>ソシキ</t>
    </rPh>
    <rPh sb="15" eb="16">
      <t>カタ</t>
    </rPh>
    <rPh sb="17" eb="19">
      <t>ニュウリョク</t>
    </rPh>
    <rPh sb="19" eb="21">
      <t>フヨウ</t>
    </rPh>
    <phoneticPr fontId="4"/>
  </si>
  <si>
    <t>・画面下の様式名を選択すると、入力する様式を切り替えることができます。
　左下の◀▶をクリックすることで、隠れている様式を表示させることができます。</t>
    <phoneticPr fontId="4"/>
  </si>
  <si>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</si>
  <si>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</si>
  <si>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長　殿</t>
    <rPh sb="0" eb="1">
      <t>チョウ</t>
    </rPh>
    <rPh sb="2" eb="3">
      <t>ドノ</t>
    </rPh>
    <phoneticPr fontId="4"/>
  </si>
  <si>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4"/>
  </si>
  <si>
    <t xml:space="preserve"> １．活動期間</t>
    <rPh sb="3" eb="5">
      <t>カツドウ</t>
    </rPh>
    <rPh sb="5" eb="7">
      <t>キカン</t>
    </rPh>
    <phoneticPr fontId="4"/>
  </si>
  <si>
    <t xml:space="preserve"> ２．実施区域内の農用地、施設</t>
    <phoneticPr fontId="4"/>
  </si>
  <si>
    <t xml:space="preserve"> ３．実施区域位置図</t>
    <rPh sb="3" eb="5">
      <t>ジッシ</t>
    </rPh>
    <rPh sb="5" eb="7">
      <t>クイキ</t>
    </rPh>
    <rPh sb="7" eb="9">
      <t>イチ</t>
    </rPh>
    <rPh sb="9" eb="10">
      <t>ズ</t>
    </rPh>
    <phoneticPr fontId="4"/>
  </si>
  <si>
    <t xml:space="preserve"> ４．組織構成員一覧</t>
    <rPh sb="3" eb="5">
      <t>ソシキ</t>
    </rPh>
    <rPh sb="5" eb="8">
      <t>コウセイイン</t>
    </rPh>
    <rPh sb="8" eb="10">
      <t>イチラン</t>
    </rPh>
    <phoneticPr fontId="4"/>
  </si>
  <si>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</si>
  <si>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</si>
  <si>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残高（円）</t>
    <rPh sb="0" eb="2">
      <t>ザンダカ</t>
    </rPh>
    <rPh sb="3" eb="4">
      <t>エン</t>
    </rPh>
    <phoneticPr fontId="4"/>
  </si>
  <si>
    <t>支出（円）</t>
    <rPh sb="0" eb="2">
      <t>シシュツ</t>
    </rPh>
    <rPh sb="3" eb="4">
      <t>エン</t>
    </rPh>
    <phoneticPr fontId="4"/>
  </si>
  <si>
    <t>収入（円）</t>
    <rPh sb="0" eb="2">
      <t>シュウニュウ</t>
    </rPh>
    <rPh sb="3" eb="4">
      <t>エン</t>
    </rPh>
    <phoneticPr fontId="4"/>
  </si>
  <si>
    <r>
      <t>★「農地維持・資源向上（共同）」から「資源向上（長寿命化）」に流用して行った活動の費用は、</t>
    </r>
    <r>
      <rPr>
        <u/>
        <sz val="10"/>
        <rFont val="HG丸ｺﾞｼｯｸM-PRO"/>
        <family val="3"/>
        <charset val="128"/>
      </rPr>
      <t>区分を「１」</t>
    </r>
    <r>
      <rPr>
        <sz val="10"/>
        <rFont val="HG丸ｺﾞｼｯｸM-PRO"/>
        <family val="3"/>
        <charset val="128"/>
      </rPr>
      <t>にし、「長寿命化への流用」
     欄に○を記入してください。</t>
    </r>
    <rPh sb="2" eb="4">
      <t>ノウチ</t>
    </rPh>
    <rPh sb="4" eb="6">
      <t>イジ</t>
    </rPh>
    <rPh sb="7" eb="9">
      <t>シゲン</t>
    </rPh>
    <rPh sb="9" eb="11">
      <t>コウジョウ</t>
    </rPh>
    <rPh sb="12" eb="14">
      <t>キョウドウ</t>
    </rPh>
    <rPh sb="19" eb="21">
      <t>シゲン</t>
    </rPh>
    <rPh sb="21" eb="23">
      <t>コウジョウ</t>
    </rPh>
    <rPh sb="24" eb="28">
      <t>チョウジュミョウカ</t>
    </rPh>
    <rPh sb="31" eb="33">
      <t>リュウヨウ</t>
    </rPh>
    <rPh sb="35" eb="36">
      <t>オコナ</t>
    </rPh>
    <rPh sb="38" eb="40">
      <t>カツドウ</t>
    </rPh>
    <rPh sb="41" eb="43">
      <t>ヒヨウ</t>
    </rPh>
    <rPh sb="45" eb="47">
      <t>クブン</t>
    </rPh>
    <rPh sb="55" eb="59">
      <t>チョウジュミョウカ</t>
    </rPh>
    <rPh sb="61" eb="63">
      <t>リュウヨウ</t>
    </rPh>
    <rPh sb="70" eb="71">
      <t>ラン</t>
    </rPh>
    <rPh sb="74" eb="76">
      <t>キニュウ</t>
    </rPh>
    <phoneticPr fontId="22"/>
  </si>
  <si>
    <t>①　多面的機能の更なる増進に向けた活動への支援を受ける</t>
    <rPh sb="8" eb="9">
      <t>サラ</t>
    </rPh>
    <rPh sb="17" eb="19">
      <t>カツドウ</t>
    </rPh>
    <phoneticPr fontId="4"/>
  </si>
  <si>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</si>
  <si>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4"/>
  </si>
  <si>
    <t>取組番号早見表</t>
    <rPh sb="0" eb="1">
      <t>ト</t>
    </rPh>
    <rPh sb="1" eb="2">
      <t>ク</t>
    </rPh>
    <rPh sb="2" eb="4">
      <t>バンゴウ</t>
    </rPh>
    <rPh sb="4" eb="7">
      <t>ハヤミヒョウ</t>
    </rPh>
    <phoneticPr fontId="4"/>
  </si>
  <si>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4"/>
  </si>
  <si>
    <t>農村協働力の深化に向けた活動への支援</t>
    <rPh sb="12" eb="14">
      <t>カツドウ</t>
    </rPh>
    <phoneticPr fontId="4"/>
  </si>
  <si>
    <t>・活動組織の方が入力するセルには、この色が塗ってあります。</t>
    <rPh sb="1" eb="3">
      <t>カツドウ</t>
    </rPh>
    <rPh sb="3" eb="5">
      <t>ソシキ</t>
    </rPh>
    <rPh sb="6" eb="7">
      <t>カタ</t>
    </rPh>
    <rPh sb="8" eb="10">
      <t>ニュウリョク</t>
    </rPh>
    <phoneticPr fontId="4"/>
  </si>
  <si>
    <t xml:space="preserve">  次年度への持越（残高）</t>
    <rPh sb="2" eb="5">
      <t>ジネンド</t>
    </rPh>
    <rPh sb="7" eb="8">
      <t>モ</t>
    </rPh>
    <rPh sb="8" eb="9">
      <t>コ</t>
    </rPh>
    <rPh sb="10" eb="12">
      <t>ザンダカ</t>
    </rPh>
    <phoneticPr fontId="3"/>
  </si>
  <si>
    <t>内　　　容　       （例）</t>
    <rPh sb="0" eb="1">
      <t>ウチ</t>
    </rPh>
    <rPh sb="4" eb="5">
      <t>カタチ</t>
    </rPh>
    <rPh sb="14" eb="15">
      <t>レイ</t>
    </rPh>
    <phoneticPr fontId="22"/>
  </si>
  <si>
    <t>加算措置</t>
    <rPh sb="0" eb="2">
      <t>カサン</t>
    </rPh>
    <rPh sb="2" eb="4">
      <t>ソチ</t>
    </rPh>
    <phoneticPr fontId="4"/>
  </si>
  <si>
    <t>必要に応じて</t>
    <rPh sb="0" eb="2">
      <t>ヒツヨウ</t>
    </rPh>
    <rPh sb="3" eb="4">
      <t>オウ</t>
    </rPh>
    <phoneticPr fontId="4"/>
  </si>
  <si>
    <t>51　啓発・普及活動</t>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</si>
  <si>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</si>
  <si>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　加算措置</t>
    <rPh sb="1" eb="3">
      <t>カサン</t>
    </rPh>
    <rPh sb="3" eb="5">
      <t>ソチ</t>
    </rPh>
    <phoneticPr fontId="4"/>
  </si>
  <si>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</si>
  <si>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4"/>
  </si>
  <si>
    <t>様式第1-7号 金銭出納簿</t>
    <rPh sb="2" eb="3">
      <t>ダイ</t>
    </rPh>
    <phoneticPr fontId="4"/>
  </si>
  <si>
    <t>様式第1-8号 実施状況報告書</t>
    <rPh sb="2" eb="3">
      <t>ダイ</t>
    </rPh>
    <phoneticPr fontId="4"/>
  </si>
  <si>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</si>
  <si>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年当たり
交付金額
（維持、共同）</t>
    <rPh sb="0" eb="1">
      <t>ネン</t>
    </rPh>
    <rPh sb="1" eb="2">
      <t>ア</t>
    </rPh>
    <rPh sb="5" eb="8">
      <t>コウフキン</t>
    </rPh>
    <rPh sb="8" eb="9">
      <t>ガク</t>
    </rPh>
    <rPh sb="11" eb="13">
      <t>イジ</t>
    </rPh>
    <rPh sb="14" eb="16">
      <t>キョウドウ</t>
    </rPh>
    <phoneticPr fontId="4"/>
  </si>
  <si>
    <t>年当たり
交付上限額
（長寿命化）</t>
    <rPh sb="0" eb="1">
      <t>ネン</t>
    </rPh>
    <rPh sb="1" eb="2">
      <t>ア</t>
    </rPh>
    <rPh sb="5" eb="7">
      <t>コウフ</t>
    </rPh>
    <rPh sb="7" eb="10">
      <t>ジョウゲンガク</t>
    </rPh>
    <rPh sb="12" eb="16">
      <t>チョウジュミョウカ</t>
    </rPh>
    <phoneticPr fontId="4"/>
  </si>
  <si>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</si>
  <si>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</si>
  <si>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</si>
  <si>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□□○年○○月○○日</t>
    <phoneticPr fontId="4"/>
  </si>
  <si>
    <t>融雪のための融雪剤散布</t>
    <phoneticPr fontId="4"/>
  </si>
  <si>
    <t>融雪排水促進のための溝きり</t>
    <phoneticPr fontId="4"/>
  </si>
  <si>
    <t>配水操作</t>
    <phoneticPr fontId="4"/>
  </si>
  <si>
    <t>防風ネットの適正管理</t>
    <phoneticPr fontId="4"/>
  </si>
  <si>
    <t>遮光施設の適正管理</t>
    <phoneticPr fontId="4"/>
  </si>
  <si>
    <t>ゲート類の保守管理</t>
    <phoneticPr fontId="4"/>
  </si>
  <si>
    <t>遮光施設の補修等</t>
    <phoneticPr fontId="4"/>
  </si>
  <si>
    <t>遮光施設の補修等</t>
    <phoneticPr fontId="4"/>
  </si>
  <si>
    <t>融雪排水促進のための溝きり</t>
    <phoneticPr fontId="4"/>
  </si>
  <si>
    <t>100 融雪のための融雪剤散布</t>
    <rPh sb="4" eb="6">
      <t>ユウセツ</t>
    </rPh>
    <rPh sb="10" eb="12">
      <t>ユウセツ</t>
    </rPh>
    <rPh sb="12" eb="13">
      <t>ザイ</t>
    </rPh>
    <rPh sb="13" eb="15">
      <t>サンプ</t>
    </rPh>
    <phoneticPr fontId="4"/>
  </si>
  <si>
    <t>101 融雪排水促進のための溝きり</t>
    <rPh sb="4" eb="6">
      <t>ユウセツ</t>
    </rPh>
    <rPh sb="6" eb="8">
      <t>ハイスイ</t>
    </rPh>
    <rPh sb="8" eb="10">
      <t>ソクシン</t>
    </rPh>
    <rPh sb="14" eb="15">
      <t>ミゾ</t>
    </rPh>
    <phoneticPr fontId="4"/>
  </si>
  <si>
    <t>福島県</t>
    <rPh sb="0" eb="2">
      <t>フクシマ</t>
    </rPh>
    <rPh sb="2" eb="3">
      <t>ケン</t>
    </rPh>
    <phoneticPr fontId="4"/>
  </si>
  <si>
    <t>－</t>
  </si>
  <si>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</si>
  <si>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広域活動組織となるための規模要件を満たさない場合は○</t>
    <phoneticPr fontId="4"/>
  </si>
  <si>
    <t>⇒</t>
    <phoneticPr fontId="4"/>
  </si>
  <si>
    <t>集落数×200万円</t>
    <rPh sb="0" eb="2">
      <t>シュウラク</t>
    </rPh>
    <rPh sb="2" eb="3">
      <t>スウ</t>
    </rPh>
    <rPh sb="7" eb="9">
      <t>マンエン</t>
    </rPh>
    <phoneticPr fontId="4"/>
  </si>
  <si>
    <t>100 融雪のための融雪剤散布</t>
    <phoneticPr fontId="4"/>
  </si>
  <si>
    <t>101 融雪排水促進のための溝きり</t>
    <phoneticPr fontId="4"/>
  </si>
  <si>
    <t>令和○年○月○日</t>
    <rPh sb="0" eb="2">
      <t>レイワ</t>
    </rPh>
    <rPh sb="3" eb="4">
      <t>ネン</t>
    </rPh>
    <rPh sb="5" eb="6">
      <t>ガツ</t>
    </rPh>
    <rPh sb="7" eb="8">
      <t>ニチ</t>
    </rPh>
    <phoneticPr fontId="15"/>
  </si>
  <si>
    <t>令和</t>
    <rPh sb="0" eb="2">
      <t>レイワ</t>
    </rPh>
    <phoneticPr fontId="4"/>
  </si>
  <si>
    <t>（別添２）</t>
    <rPh sb="1" eb="3">
      <t>ベッテン</t>
    </rPh>
    <phoneticPr fontId="4"/>
  </si>
  <si>
    <t>令和　　　年　　　月　　　日</t>
    <rPh sb="0" eb="2">
      <t>レイワ</t>
    </rPh>
    <rPh sb="5" eb="6">
      <t>ネン</t>
    </rPh>
    <rPh sb="9" eb="10">
      <t>ガツ</t>
    </rPh>
    <rPh sb="13" eb="14">
      <t>ニチ</t>
    </rPh>
    <phoneticPr fontId="4"/>
  </si>
  <si>
    <t>役職名</t>
  </si>
  <si>
    <t>氏名
（代表者名、
団体名）</t>
    <rPh sb="0" eb="2">
      <t>シメイ</t>
    </rPh>
    <phoneticPr fontId="4"/>
  </si>
  <si>
    <t>住所</t>
  </si>
  <si>
    <t>多面的機能支払</t>
    <phoneticPr fontId="4"/>
  </si>
  <si>
    <t>中山間地域等
直接支払</t>
    <phoneticPr fontId="4"/>
  </si>
  <si>
    <t>環境保全型農業直接支払</t>
    <phoneticPr fontId="4"/>
  </si>
  <si>
    <t>分類番号</t>
    <rPh sb="0" eb="2">
      <t>ブンルイ</t>
    </rPh>
    <rPh sb="2" eb="4">
      <t>バンゴウ</t>
    </rPh>
    <phoneticPr fontId="4"/>
  </si>
  <si>
    <t>分類
記号</t>
    <rPh sb="0" eb="2">
      <t>ブンルイ</t>
    </rPh>
    <rPh sb="3" eb="5">
      <t>キゴウ</t>
    </rPh>
    <phoneticPr fontId="4"/>
  </si>
  <si>
    <t>年齢
分類
記号</t>
    <rPh sb="0" eb="2">
      <t>ネンレイ</t>
    </rPh>
    <rPh sb="3" eb="5">
      <t>ブンルイ</t>
    </rPh>
    <rPh sb="6" eb="8">
      <t>キゴウ</t>
    </rPh>
    <phoneticPr fontId="4"/>
  </si>
  <si>
    <t>国際水準GAPの実施に係る取組意思確認</t>
    <rPh sb="0" eb="2">
      <t>コクサイ</t>
    </rPh>
    <rPh sb="2" eb="4">
      <t>スイジュン</t>
    </rPh>
    <rPh sb="8" eb="10">
      <t>ジッシ</t>
    </rPh>
    <rPh sb="11" eb="12">
      <t>カカワ</t>
    </rPh>
    <rPh sb="13" eb="15">
      <t>トリクミ</t>
    </rPh>
    <rPh sb="15" eb="17">
      <t>イシ</t>
    </rPh>
    <rPh sb="17" eb="19">
      <t>カクニン</t>
    </rPh>
    <phoneticPr fontId="4"/>
  </si>
  <si>
    <t>印
（サイン）</t>
    <rPh sb="0" eb="1">
      <t>イン</t>
    </rPh>
    <phoneticPr fontId="4"/>
  </si>
  <si>
    <t>□</t>
    <phoneticPr fontId="4"/>
  </si>
  <si>
    <t>国際水準ＧＡＰを実施します。</t>
    <rPh sb="0" eb="2">
      <t>コクサイ</t>
    </rPh>
    <rPh sb="2" eb="4">
      <t>スイジュン</t>
    </rPh>
    <rPh sb="8" eb="10">
      <t>ジッシ</t>
    </rPh>
    <phoneticPr fontId="4"/>
  </si>
  <si>
    <t>□</t>
    <phoneticPr fontId="4"/>
  </si>
  <si>
    <t>□</t>
    <phoneticPr fontId="4"/>
  </si>
  <si>
    <t>注１：「多面的機能支払」及び「環境保全型農業直接支払」の欄は、各支払に取り組む者に○印を記入。
　　　「中山間地域等直接支払」の欄は、署名又は押印。</t>
    <phoneticPr fontId="4"/>
  </si>
  <si>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4"/>
  </si>
  <si>
    <t>注３：「農業者」とは、協定に位置付けられている農用地において農業生産活動等（多面的機能支払においては、耕作又は養畜）を実施する
　　　農業者又は団体である。</t>
    <rPh sb="0" eb="1">
      <t>チュウ</t>
    </rPh>
    <phoneticPr fontId="4"/>
  </si>
  <si>
    <t>注４：中山間地域等直接支払の場合には、「分類記号」を分類記号リストのA～Mから選択するとともに、「年齢分類記号」を年齢分類記号リストの
         ア～コから選択。</t>
    <rPh sb="22" eb="24">
      <t>キゴウ</t>
    </rPh>
    <rPh sb="28" eb="30">
      <t>キゴウ</t>
    </rPh>
    <phoneticPr fontId="4"/>
  </si>
  <si>
    <t>注5：「国際水準GAPの実施に係る取組意思確認」の欄は、各構成員に意思確認の上、□にチェックを入れる。</t>
    <rPh sb="4" eb="6">
      <t>コクサイ</t>
    </rPh>
    <rPh sb="6" eb="8">
      <t>スイジュン</t>
    </rPh>
    <rPh sb="12" eb="14">
      <t>ジッシ</t>
    </rPh>
    <rPh sb="15" eb="16">
      <t>カカ</t>
    </rPh>
    <rPh sb="17" eb="19">
      <t>トリクミ</t>
    </rPh>
    <rPh sb="19" eb="21">
      <t>イシ</t>
    </rPh>
    <rPh sb="21" eb="23">
      <t>カクニン</t>
    </rPh>
    <rPh sb="25" eb="26">
      <t>ラン</t>
    </rPh>
    <rPh sb="28" eb="29">
      <t>カク</t>
    </rPh>
    <rPh sb="29" eb="32">
      <t>コウセイイン</t>
    </rPh>
    <rPh sb="33" eb="35">
      <t>イシ</t>
    </rPh>
    <rPh sb="35" eb="37">
      <t>カクニン</t>
    </rPh>
    <rPh sb="38" eb="39">
      <t>ウエ</t>
    </rPh>
    <phoneticPr fontId="4"/>
  </si>
  <si>
    <t>注6：「国際水準GAPの実施」とは、食品安全、環境保全、労働安全、人権保護、農場経営管理の項目に係るGAPに関する指導・研修を通じ理解し、
　　　その理解に基づきGAPの取組を実施することをいう。</t>
    <rPh sb="0" eb="1">
      <t>チュウ</t>
    </rPh>
    <rPh sb="4" eb="6">
      <t>コクサイ</t>
    </rPh>
    <rPh sb="6" eb="8">
      <t>スイジュン</t>
    </rPh>
    <rPh sb="12" eb="14">
      <t>ジッシ</t>
    </rPh>
    <rPh sb="18" eb="20">
      <t>ショクヒン</t>
    </rPh>
    <rPh sb="20" eb="22">
      <t>アンゼン</t>
    </rPh>
    <rPh sb="23" eb="25">
      <t>カンキョウ</t>
    </rPh>
    <rPh sb="25" eb="27">
      <t>ホゼン</t>
    </rPh>
    <rPh sb="28" eb="30">
      <t>ロウドウ</t>
    </rPh>
    <rPh sb="30" eb="32">
      <t>アンゼン</t>
    </rPh>
    <rPh sb="33" eb="35">
      <t>ジンケン</t>
    </rPh>
    <rPh sb="35" eb="37">
      <t>ホゴ</t>
    </rPh>
    <rPh sb="38" eb="40">
      <t>ノウジョウ</t>
    </rPh>
    <rPh sb="40" eb="42">
      <t>ケイエイ</t>
    </rPh>
    <rPh sb="42" eb="44">
      <t>カンリ</t>
    </rPh>
    <rPh sb="45" eb="47">
      <t>コウモク</t>
    </rPh>
    <rPh sb="48" eb="49">
      <t>カカ</t>
    </rPh>
    <rPh sb="54" eb="55">
      <t>カン</t>
    </rPh>
    <rPh sb="57" eb="59">
      <t>シドウ</t>
    </rPh>
    <phoneticPr fontId="4"/>
  </si>
  <si>
    <t>57 やすらぎ・福祉及び教育機能の活用</t>
    <phoneticPr fontId="3"/>
  </si>
  <si>
    <t>③－２　あるいは、役員に女性が</t>
    <rPh sb="9" eb="11">
      <t>ヤクイン</t>
    </rPh>
    <rPh sb="12" eb="14">
      <t>ジョセイ</t>
    </rPh>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</si>
  <si>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</si>
  <si>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</si>
  <si>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</si>
  <si>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t>+ 団体の構成員のうち、共同活動に参加する人数</t>
    <phoneticPr fontId="4"/>
  </si>
  <si>
    <t>のうち、6割にあたる</t>
    <phoneticPr fontId="4"/>
  </si>
  <si>
    <t>以上が</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</si>
  <si>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</si>
  <si>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やすらぎ・福祉及び教育機能の活用</t>
    <phoneticPr fontId="4"/>
  </si>
  <si>
    <t>令和○年度　</t>
    <rPh sb="0" eb="2">
      <t>レイワ</t>
    </rPh>
    <rPh sb="3" eb="5">
      <t>ネンド</t>
    </rPh>
    <phoneticPr fontId="22"/>
  </si>
  <si>
    <t>別紙</t>
    <rPh sb="0" eb="2">
      <t>ベッシ</t>
    </rPh>
    <phoneticPr fontId="106"/>
  </si>
  <si>
    <t>持越金の使用予定表</t>
    <rPh sb="0" eb="2">
      <t>モチコシ</t>
    </rPh>
    <rPh sb="2" eb="3">
      <t>キン</t>
    </rPh>
    <rPh sb="4" eb="6">
      <t>シヨウ</t>
    </rPh>
    <rPh sb="6" eb="8">
      <t>ヨテイ</t>
    </rPh>
    <rPh sb="8" eb="9">
      <t>ヒョウ</t>
    </rPh>
    <phoneticPr fontId="106"/>
  </si>
  <si>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</si>
  <si>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06"/>
  </si>
  <si>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06"/>
  </si>
  <si>
    <t>使用時期</t>
    <rPh sb="0" eb="2">
      <t>シヨウ</t>
    </rPh>
    <rPh sb="2" eb="4">
      <t>ジキ</t>
    </rPh>
    <phoneticPr fontId="106"/>
  </si>
  <si>
    <t>使用内容</t>
    <rPh sb="0" eb="2">
      <t>シヨウ</t>
    </rPh>
    <rPh sb="2" eb="4">
      <t>ナイヨウ</t>
    </rPh>
    <phoneticPr fontId="106"/>
  </si>
  <si>
    <t>使用予定金額</t>
    <rPh sb="0" eb="2">
      <t>シヨウ</t>
    </rPh>
    <rPh sb="2" eb="4">
      <t>ヨテイ</t>
    </rPh>
    <rPh sb="4" eb="6">
      <t>キンガク</t>
    </rPh>
    <phoneticPr fontId="106"/>
  </si>
  <si>
    <t>算定根拠</t>
    <rPh sb="0" eb="2">
      <t>サンテイ</t>
    </rPh>
    <rPh sb="2" eb="4">
      <t>コンキョ</t>
    </rPh>
    <phoneticPr fontId="106"/>
  </si>
  <si>
    <t>円</t>
    <rPh sb="0" eb="1">
      <t>エン</t>
    </rPh>
    <phoneticPr fontId="106"/>
  </si>
  <si>
    <t>計</t>
    <rPh sb="0" eb="1">
      <t>ケイ</t>
    </rPh>
    <phoneticPr fontId="106"/>
  </si>
  <si>
    <t>市町村担当者における妥当性の確認欄</t>
    <rPh sb="0" eb="3">
      <t>シチョウソン</t>
    </rPh>
    <rPh sb="3" eb="6">
      <t>タントウシャ</t>
    </rPh>
    <rPh sb="10" eb="13">
      <t>ダトウセイ</t>
    </rPh>
    <rPh sb="14" eb="16">
      <t>カクニン</t>
    </rPh>
    <rPh sb="16" eb="17">
      <t>ラン</t>
    </rPh>
    <phoneticPr fontId="106"/>
  </si>
  <si>
    <t>確認結果</t>
    <rPh sb="0" eb="2">
      <t>カクニン</t>
    </rPh>
    <rPh sb="2" eb="4">
      <t>ケッカ</t>
    </rPh>
    <phoneticPr fontId="106"/>
  </si>
  <si>
    <t>担当者押印又はサイン欄</t>
    <rPh sb="0" eb="3">
      <t>タントウシャ</t>
    </rPh>
    <rPh sb="3" eb="5">
      <t>オウイン</t>
    </rPh>
    <rPh sb="5" eb="6">
      <t>マタ</t>
    </rPh>
    <rPh sb="10" eb="11">
      <t>ラン</t>
    </rPh>
    <phoneticPr fontId="106"/>
  </si>
  <si>
    <t>上記の内容について、妥当であると認める。</t>
    <rPh sb="0" eb="2">
      <t>ジョウキ</t>
    </rPh>
    <rPh sb="3" eb="5">
      <t>ナイヨウ</t>
    </rPh>
    <rPh sb="10" eb="12">
      <t>ダトウ</t>
    </rPh>
    <rPh sb="16" eb="17">
      <t>ミト</t>
    </rPh>
    <phoneticPr fontId="106"/>
  </si>
  <si>
    <t>資源向上（長寿命化）</t>
    <rPh sb="5" eb="9">
      <t>チョウジュミョウカ</t>
    </rPh>
    <phoneticPr fontId="106"/>
  </si>
  <si>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4"/>
  </si>
  <si>
    <t>機械の安全使用に関する研修</t>
    <phoneticPr fontId="4"/>
  </si>
  <si>
    <t>事務・組織運営等に
関する研修</t>
    <rPh sb="0" eb="2">
      <t>ジム</t>
    </rPh>
    <rPh sb="3" eb="5">
      <t>ソシキ</t>
    </rPh>
    <rPh sb="5" eb="7">
      <t>ウンエイ</t>
    </rPh>
    <rPh sb="7" eb="8">
      <t>トウ</t>
    </rPh>
    <rPh sb="10" eb="11">
      <t>カン</t>
    </rPh>
    <rPh sb="13" eb="15">
      <t>ケンシュウ</t>
    </rPh>
    <phoneticPr fontId="4"/>
  </si>
  <si>
    <t>機械の安全使用に関する研修</t>
    <phoneticPr fontId="4"/>
  </si>
  <si>
    <t>共同活動で使用する機械について、安全使用に関する研修、講習等</t>
    <phoneticPr fontId="4"/>
  </si>
  <si>
    <t>301 事務・組織運営等に関する研修</t>
    <phoneticPr fontId="3"/>
  </si>
  <si>
    <t>302 機械の安全使用に関する研修</t>
    <phoneticPr fontId="3"/>
  </si>
  <si>
    <t>302 機械の安全使用に関する研修</t>
    <phoneticPr fontId="4"/>
  </si>
  <si>
    <t>301 事務・組織運営等に関する研修</t>
    <rPh sb="4" eb="6">
      <t>ジム</t>
    </rPh>
    <rPh sb="7" eb="9">
      <t>ソシキ</t>
    </rPh>
    <rPh sb="9" eb="11">
      <t>ウンエイ</t>
    </rPh>
    <rPh sb="11" eb="12">
      <t>トウ</t>
    </rPh>
    <rPh sb="13" eb="14">
      <t>カン</t>
    </rPh>
    <rPh sb="16" eb="18">
      <t>ケンシュウ</t>
    </rPh>
    <phoneticPr fontId="4"/>
  </si>
  <si>
    <t>302 機械の安全使用に関する研修</t>
    <phoneticPr fontId="4"/>
  </si>
  <si>
    <t>重複面積
（多面支払・中山間直払）</t>
    <phoneticPr fontId="4"/>
  </si>
  <si>
    <t>指定棚田地域の該当状況</t>
    <rPh sb="0" eb="2">
      <t>シテイ</t>
    </rPh>
    <rPh sb="2" eb="4">
      <t>タナダ</t>
    </rPh>
    <rPh sb="4" eb="6">
      <t>チイキ</t>
    </rPh>
    <rPh sb="7" eb="9">
      <t>ガイトウ</t>
    </rPh>
    <rPh sb="9" eb="11">
      <t>ジョウキョウ</t>
    </rPh>
    <phoneticPr fontId="4"/>
  </si>
  <si>
    <t>令和○年○月○日</t>
    <rPh sb="0" eb="2">
      <t>レイワ</t>
    </rPh>
    <rPh sb="3" eb="4">
      <t>ネン</t>
    </rPh>
    <rPh sb="5" eb="6">
      <t>ガツ</t>
    </rPh>
    <rPh sb="7" eb="8">
      <t>ニチ</t>
    </rPh>
    <phoneticPr fontId="4"/>
  </si>
  <si>
    <t>301 事務・組織運営等に関する研修</t>
    <rPh sb="13" eb="14">
      <t>カン</t>
    </rPh>
    <phoneticPr fontId="4"/>
  </si>
  <si>
    <t>活動区分</t>
    <rPh sb="0" eb="2">
      <t>カツドウ</t>
    </rPh>
    <rPh sb="2" eb="4">
      <t>クブン</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</si>
  <si>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</si>
  <si>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③－１、２いずれの場合も、共同活動に参加する構成員の総人数の内訳がわかる名簿（様式自由）を添付してください。</t>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</si>
  <si>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</si>
  <si>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</si>
  <si>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</si>
  <si>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a　実施期間</t>
    <rPh sb="2" eb="4">
      <t>ジッシ</t>
    </rPh>
    <rPh sb="4" eb="6">
      <t>キカン</t>
    </rPh>
    <phoneticPr fontId="4"/>
  </si>
  <si>
    <t>開始年度</t>
    <rPh sb="0" eb="2">
      <t>カイシ</t>
    </rPh>
    <rPh sb="2" eb="4">
      <t>ネンド</t>
    </rPh>
    <phoneticPr fontId="4"/>
  </si>
  <si>
    <t>最終年度</t>
    <rPh sb="0" eb="2">
      <t>サイシュウ</t>
    </rPh>
    <rPh sb="2" eb="4">
      <t>ネンド</t>
    </rPh>
    <phoneticPr fontId="4"/>
  </si>
  <si>
    <t>ｂ　実施計画</t>
    <rPh sb="2" eb="4">
      <t>ジッシ</t>
    </rPh>
    <rPh sb="4" eb="6">
      <t>ケイカク</t>
    </rPh>
    <phoneticPr fontId="4"/>
  </si>
  <si>
    <t>年次計画・実施体制等</t>
    <rPh sb="0" eb="2">
      <t>ネンジ</t>
    </rPh>
    <rPh sb="2" eb="4">
      <t>ケイカク</t>
    </rPh>
    <rPh sb="5" eb="7">
      <t>ジッシ</t>
    </rPh>
    <rPh sb="7" eb="9">
      <t>タイセイ</t>
    </rPh>
    <rPh sb="9" eb="10">
      <t>ナド</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</si>
  <si>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</si>
  <si>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全対象農用地面積</t>
    <rPh sb="0" eb="1">
      <t>ゼン</t>
    </rPh>
    <rPh sb="1" eb="3">
      <t>タイショウ</t>
    </rPh>
    <rPh sb="3" eb="6">
      <t>ノウヨウチ</t>
    </rPh>
    <rPh sb="6" eb="8">
      <t>メンセキ</t>
    </rPh>
    <phoneticPr fontId="4"/>
  </si>
  <si>
    <t>年当たりの
加算額</t>
    <rPh sb="0" eb="1">
      <t>ネン</t>
    </rPh>
    <rPh sb="1" eb="2">
      <t>ア</t>
    </rPh>
    <rPh sb="6" eb="8">
      <t>カサン</t>
    </rPh>
    <rPh sb="8" eb="9">
      <t>ガク</t>
    </rPh>
    <phoneticPr fontId="4"/>
  </si>
  <si>
    <t>実施面積の
割合</t>
    <phoneticPr fontId="4"/>
  </si>
  <si>
    <t>うち、実施面積</t>
    <rPh sb="3" eb="5">
      <t>ジッシ</t>
    </rPh>
    <rPh sb="5" eb="7">
      <t>メンセキ</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</si>
  <si>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</si>
  <si>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集落名</t>
    <rPh sb="0" eb="2">
      <t>シュウラク</t>
    </rPh>
    <rPh sb="2" eb="3">
      <t>メイ</t>
    </rPh>
    <phoneticPr fontId="4"/>
  </si>
  <si>
    <t>対象農用地面積</t>
    <phoneticPr fontId="4"/>
  </si>
  <si>
    <t>d　活動実施区域位置図</t>
    <rPh sb="2" eb="4">
      <t>カツドウ</t>
    </rPh>
    <rPh sb="4" eb="6">
      <t>ジッシ</t>
    </rPh>
    <rPh sb="6" eb="8">
      <t>クイキ</t>
    </rPh>
    <rPh sb="8" eb="10">
      <t>イチ</t>
    </rPh>
    <rPh sb="10" eb="11">
      <t>ズ</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</si>
  <si>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</si>
  <si>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</si>
  <si>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鳥獣被害防止対策及び環境改善活動の強化</t>
    <rPh sb="0" eb="2">
      <t>チョウジュウ</t>
    </rPh>
    <phoneticPr fontId="4"/>
  </si>
  <si>
    <t>医療・福祉、教育機関等との連携</t>
    <rPh sb="0" eb="2">
      <t>イリョウ</t>
    </rPh>
    <rPh sb="3" eb="5">
      <t>フクシ</t>
    </rPh>
    <rPh sb="13" eb="15">
      <t>レンケイ</t>
    </rPh>
    <phoneticPr fontId="4"/>
  </si>
  <si>
    <t>鳥獣被害防止対策及び環境改善活動の強化</t>
    <phoneticPr fontId="4"/>
  </si>
  <si>
    <t>53 鳥獣被害防止対策及び環境改善活動の強化</t>
    <rPh sb="3" eb="5">
      <t>チョウジュウ</t>
    </rPh>
    <rPh sb="5" eb="7">
      <t>ヒガイ</t>
    </rPh>
    <rPh sb="7" eb="9">
      <t>ボウシ</t>
    </rPh>
    <rPh sb="9" eb="11">
      <t>タイサク</t>
    </rPh>
    <rPh sb="11" eb="12">
      <t>オヨ</t>
    </rPh>
    <phoneticPr fontId="4"/>
  </si>
  <si>
    <t xml:space="preserve">活動区分 </t>
    <rPh sb="0" eb="2">
      <t>カツドウ</t>
    </rPh>
    <rPh sb="2" eb="4">
      <t>クブン</t>
    </rPh>
    <phoneticPr fontId="4"/>
  </si>
  <si>
    <t>実施面積（右記の内数）</t>
    <rPh sb="0" eb="2">
      <t>ジッシ</t>
    </rPh>
    <rPh sb="2" eb="4">
      <t>メンセキ</t>
    </rPh>
    <rPh sb="5" eb="7">
      <t>ウキ</t>
    </rPh>
    <rPh sb="8" eb="10">
      <t>ウチスウ</t>
    </rPh>
    <phoneticPr fontId="4"/>
  </si>
  <si>
    <t>全対象水田面積</t>
    <rPh sb="0" eb="3">
      <t>ゼンタイショウ</t>
    </rPh>
    <rPh sb="3" eb="5">
      <t>スイデン</t>
    </rPh>
    <rPh sb="5" eb="7">
      <t>メンセキ</t>
    </rPh>
    <phoneticPr fontId="4"/>
  </si>
  <si>
    <t>水田の雨水貯留機能の強化（田んぼダム）を推進する活動への支援</t>
    <phoneticPr fontId="4"/>
  </si>
  <si>
    <t>令和○年度　多面的機能支払交付金に係る実施状況報告書</t>
    <rPh sb="0" eb="2">
      <t>レイワ</t>
    </rPh>
    <rPh sb="3" eb="5">
      <t>ネンド</t>
    </rPh>
    <phoneticPr fontId="4"/>
  </si>
  <si>
    <t>農用地</t>
    <rPh sb="0" eb="3">
      <t>ノウヨウチ</t>
    </rPh>
    <phoneticPr fontId="3"/>
  </si>
  <si>
    <t>（別添３）</t>
    <rPh sb="1" eb="3">
      <t>ベッテン</t>
    </rPh>
    <phoneticPr fontId="4"/>
  </si>
  <si>
    <t>田んぼダム実施区域位置図</t>
    <rPh sb="0" eb="1">
      <t>タ</t>
    </rPh>
    <rPh sb="5" eb="7">
      <t>ジッシ</t>
    </rPh>
    <rPh sb="7" eb="9">
      <t>クイキ</t>
    </rPh>
    <rPh sb="9" eb="11">
      <t>イチ</t>
    </rPh>
    <rPh sb="11" eb="12">
      <t>ズ</t>
    </rPh>
    <phoneticPr fontId="4"/>
  </si>
  <si>
    <t>活動組織名称：</t>
    <rPh sb="0" eb="2">
      <t>カツドウ</t>
    </rPh>
    <rPh sb="2" eb="4">
      <t>ソシキ</t>
    </rPh>
    <rPh sb="4" eb="6">
      <t>メイショウ</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</si>
  <si>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</si>
  <si>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活動項目番号早見表</t>
    <rPh sb="0" eb="2">
      <t>カツドウ</t>
    </rPh>
    <rPh sb="2" eb="4">
      <t>コウモク</t>
    </rPh>
    <rPh sb="6" eb="7">
      <t>ハヤ</t>
    </rPh>
    <rPh sb="7" eb="8">
      <t>ミ</t>
    </rPh>
    <rPh sb="8" eb="9">
      <t>ヒョウ</t>
    </rPh>
    <phoneticPr fontId="4"/>
  </si>
  <si>
    <t>活動項目番号表</t>
    <rPh sb="0" eb="2">
      <t>カツドウ</t>
    </rPh>
    <rPh sb="2" eb="4">
      <t>コウモク</t>
    </rPh>
    <rPh sb="4" eb="6">
      <t>バンゴウ</t>
    </rPh>
    <rPh sb="6" eb="7">
      <t>ヒョウ</t>
    </rPh>
    <phoneticPr fontId="4"/>
  </si>
  <si>
    <t>活動項目
番号</t>
    <rPh sb="0" eb="2">
      <t>カツドウ</t>
    </rPh>
    <rPh sb="2" eb="4">
      <t>コウモク</t>
    </rPh>
    <rPh sb="5" eb="7">
      <t>バンゴウ</t>
    </rPh>
    <phoneticPr fontId="15"/>
  </si>
  <si>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4"/>
  </si>
  <si>
    <t>高度な保全活動の活動項目</t>
    <rPh sb="0" eb="2">
      <t>コウド</t>
    </rPh>
    <rPh sb="3" eb="5">
      <t>ホゼン</t>
    </rPh>
    <rPh sb="5" eb="7">
      <t>カツドウ</t>
    </rPh>
    <rPh sb="8" eb="10">
      <t>カツドウ</t>
    </rPh>
    <rPh sb="10" eb="12">
      <t>コウモク</t>
    </rPh>
    <phoneticPr fontId="4"/>
  </si>
  <si>
    <t>多面的機能の増進を図る活動の活動項目数</t>
    <rPh sb="14" eb="16">
      <t>カツドウ</t>
    </rPh>
    <phoneticPr fontId="4"/>
  </si>
  <si>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4"/>
  </si>
  <si>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4"/>
  </si>
  <si>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4"/>
  </si>
  <si>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4"/>
  </si>
  <si>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4"/>
  </si>
  <si>
    <t>活動項目番号（左詰め）</t>
    <rPh sb="0" eb="2">
      <t>カツドウ</t>
    </rPh>
    <rPh sb="2" eb="4">
      <t>コウモク</t>
    </rPh>
    <rPh sb="4" eb="6">
      <t>バンゴウ</t>
    </rPh>
    <rPh sb="7" eb="8">
      <t>ヒダリ</t>
    </rPh>
    <rPh sb="8" eb="9">
      <t>ツ</t>
    </rPh>
    <phoneticPr fontId="4"/>
  </si>
  <si>
    <r>
      <t>広報活動</t>
    </r>
    <r>
      <rPr>
        <sz val="11"/>
        <color rgb="FFFF0000"/>
        <rFont val="メイリオ"/>
        <family val="3"/>
        <charset val="128"/>
      </rPr>
      <t>・農的関係人口の拡大</t>
    </r>
    <rPh sb="0" eb="2">
      <t>コウホウ</t>
    </rPh>
    <rPh sb="2" eb="4">
      <t>カツドウ</t>
    </rPh>
    <phoneticPr fontId="15"/>
  </si>
  <si>
    <r>
      <t>広報活動</t>
    </r>
    <r>
      <rPr>
        <sz val="16"/>
        <color rgb="FFFF0000"/>
        <rFont val="ＭＳ Ｐゴシック"/>
        <family val="3"/>
        <charset val="128"/>
      </rPr>
      <t>・農的関係人口の拡大</t>
    </r>
    <rPh sb="0" eb="2">
      <t>コウホウ</t>
    </rPh>
    <rPh sb="2" eb="4">
      <t>カツドウ</t>
    </rPh>
    <phoneticPr fontId="15"/>
  </si>
  <si>
    <t>（規約別紙）</t>
    <rPh sb="1" eb="3">
      <t>キヤク</t>
    </rPh>
    <rPh sb="3" eb="5">
      <t>ベッシ</t>
    </rPh>
    <phoneticPr fontId="4"/>
  </si>
  <si>
    <t>○年○月○日</t>
    <rPh sb="1" eb="2">
      <t>ネン</t>
    </rPh>
    <rPh sb="3" eb="4">
      <t>ガツ</t>
    </rPh>
    <rPh sb="5" eb="6">
      <t>ニチ</t>
    </rPh>
    <phoneticPr fontId="4"/>
  </si>
  <si>
    <t>農業者</t>
    <rPh sb="0" eb="3">
      <t>ノウギョウシャ</t>
    </rPh>
    <phoneticPr fontId="3"/>
  </si>
  <si>
    <t>農業者以外</t>
    <rPh sb="0" eb="3">
      <t>ノウギョウシャ</t>
    </rPh>
    <rPh sb="3" eb="5">
      <t>イガイ</t>
    </rPh>
    <phoneticPr fontId="3"/>
  </si>
  <si>
    <t>１．代表</t>
    <rPh sb="2" eb="4">
      <t>ダイヒョウ</t>
    </rPh>
    <phoneticPr fontId="4"/>
  </si>
  <si>
    <t>カウント</t>
    <phoneticPr fontId="4"/>
  </si>
  <si>
    <t>役職名</t>
    <rPh sb="0" eb="3">
      <t>ヤクショクメイ</t>
    </rPh>
    <phoneticPr fontId="4"/>
  </si>
  <si>
    <t>氏名</t>
    <rPh sb="0" eb="2">
      <t>シメイ</t>
    </rPh>
    <phoneticPr fontId="4"/>
  </si>
  <si>
    <t>２．役員</t>
    <rPh sb="2" eb="4">
      <t>ヤクイン</t>
    </rPh>
    <phoneticPr fontId="4"/>
  </si>
  <si>
    <t>３．構成員</t>
    <rPh sb="2" eb="5">
      <t>コウセイイン</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</si>
  <si>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</si>
  <si>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</si>
  <si>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　（１）　○○集落</t>
    <rPh sb="7" eb="9">
      <t>シュウラク</t>
    </rPh>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</si>
  <si>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</si>
  <si>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分類</t>
    <rPh sb="0" eb="2">
      <t>ブンルイ</t>
    </rPh>
    <phoneticPr fontId="4"/>
  </si>
  <si>
    <t>②　農業者以外の個人</t>
    <rPh sb="5" eb="7">
      <t>イガイ</t>
    </rPh>
    <rPh sb="8" eb="10">
      <t>コジン</t>
    </rPh>
    <phoneticPr fontId="4"/>
  </si>
  <si>
    <t>　（２）　○○集落</t>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</si>
  <si>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</si>
  <si>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</si>
  <si>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【活動組織から市町村に提出するもの】</t>
    <phoneticPr fontId="4"/>
  </si>
  <si>
    <t>農林水産省様式　　</t>
    <rPh sb="0" eb="2">
      <t>ノウリン</t>
    </rPh>
    <rPh sb="2" eb="5">
      <t>スイサンショウ</t>
    </rPh>
    <rPh sb="5" eb="7">
      <t>ヨウシキ</t>
    </rPh>
    <phoneticPr fontId="4"/>
  </si>
  <si>
    <t>農林水産省様式</t>
    <phoneticPr fontId="4"/>
  </si>
  <si>
    <t>福島県版様式</t>
    <rPh sb="0" eb="3">
      <t>フクシマケン</t>
    </rPh>
    <rPh sb="3" eb="4">
      <t>バン</t>
    </rPh>
    <rPh sb="4" eb="6">
      <t>ヨウシキ</t>
    </rPh>
    <phoneticPr fontId="4"/>
  </si>
  <si>
    <t>（様式第１－４号）</t>
    <phoneticPr fontId="118"/>
  </si>
  <si>
    <t>農林水産省様式</t>
    <phoneticPr fontId="118"/>
  </si>
  <si>
    <t>【活動組織から市町村に提出するもの】</t>
    <phoneticPr fontId="118"/>
  </si>
  <si>
    <t>○年○月○日</t>
    <rPh sb="1" eb="2">
      <t>ネン</t>
    </rPh>
    <rPh sb="3" eb="4">
      <t>ガツ</t>
    </rPh>
    <rPh sb="5" eb="6">
      <t>ニチ</t>
    </rPh>
    <phoneticPr fontId="118"/>
  </si>
  <si>
    <t>構成員一覧</t>
    <rPh sb="0" eb="5">
      <t>コウセイインイチラン</t>
    </rPh>
    <phoneticPr fontId="4"/>
  </si>
  <si>
    <t>うち解消する遊休
農地面積</t>
    <rPh sb="2" eb="4">
      <t>カイショウ</t>
    </rPh>
    <rPh sb="6" eb="8">
      <t>ユウキュウ</t>
    </rPh>
    <rPh sb="9" eb="11">
      <t>ノウチ</t>
    </rPh>
    <rPh sb="11" eb="13">
      <t>メンセキ</t>
    </rPh>
    <phoneticPr fontId="4"/>
  </si>
  <si>
    <t>年当たり
交付金額
（みどり加算）</t>
    <rPh sb="0" eb="1">
      <t>ネン</t>
    </rPh>
    <rPh sb="1" eb="2">
      <t>ア</t>
    </rPh>
    <rPh sb="5" eb="8">
      <t>コウフキン</t>
    </rPh>
    <rPh sb="8" eb="9">
      <t>ガク</t>
    </rPh>
    <rPh sb="14" eb="16">
      <t>カサン</t>
    </rPh>
    <phoneticPr fontId="4"/>
  </si>
  <si>
    <t>基本</t>
    <rPh sb="0" eb="2">
      <t>キホン</t>
    </rPh>
    <phoneticPr fontId="4"/>
  </si>
  <si>
    <t>５／６</t>
    <phoneticPr fontId="4"/>
  </si>
  <si>
    <t>0.75</t>
    <phoneticPr fontId="4"/>
  </si>
  <si>
    <t>0.75×5/6</t>
    <phoneticPr fontId="4"/>
  </si>
  <si>
    <t>102 配水操作</t>
    <rPh sb="4" eb="6">
      <t>ハイスイ</t>
    </rPh>
    <rPh sb="6" eb="8">
      <t>ソウサ</t>
    </rPh>
    <phoneticPr fontId="4"/>
  </si>
  <si>
    <t>103 配水操作</t>
    <rPh sb="4" eb="6">
      <t>ハイスイ</t>
    </rPh>
    <rPh sb="6" eb="8">
      <t>ソウサ</t>
    </rPh>
    <phoneticPr fontId="4"/>
  </si>
  <si>
    <t>※「特定事業実施者」（令和６年度に環境保全型農業直接支払交付金を受けていた農業者団体等）が加算措置「環境負荷低減の取組に係る支援」のみを実施する場合は、○を付けてください。</t>
    <rPh sb="2" eb="4">
      <t>トクテイ</t>
    </rPh>
    <rPh sb="4" eb="6">
      <t>ジギョウ</t>
    </rPh>
    <rPh sb="6" eb="9">
      <t>ジッシシャ</t>
    </rPh>
    <rPh sb="11" eb="13">
      <t>レイワ</t>
    </rPh>
    <rPh sb="14" eb="16">
      <t>ネンド</t>
    </rPh>
    <rPh sb="17" eb="19">
      <t>カンキョウ</t>
    </rPh>
    <rPh sb="19" eb="22">
      <t>ホゼンガタ</t>
    </rPh>
    <rPh sb="22" eb="24">
      <t>ノウギョウ</t>
    </rPh>
    <rPh sb="24" eb="26">
      <t>チョクセツ</t>
    </rPh>
    <rPh sb="26" eb="28">
      <t>シハライ</t>
    </rPh>
    <rPh sb="28" eb="31">
      <t>コウフキン</t>
    </rPh>
    <rPh sb="32" eb="33">
      <t>ウ</t>
    </rPh>
    <rPh sb="37" eb="40">
      <t>ノウギョウシャ</t>
    </rPh>
    <rPh sb="40" eb="42">
      <t>ダンタイ</t>
    </rPh>
    <rPh sb="42" eb="43">
      <t>トウ</t>
    </rPh>
    <rPh sb="45" eb="47">
      <t>カサン</t>
    </rPh>
    <rPh sb="47" eb="49">
      <t>ソチ</t>
    </rPh>
    <rPh sb="50" eb="52">
      <t>カンキョウ</t>
    </rPh>
    <rPh sb="52" eb="54">
      <t>フカ</t>
    </rPh>
    <rPh sb="54" eb="56">
      <t>テイゲン</t>
    </rPh>
    <rPh sb="57" eb="59">
      <t>トリクミ</t>
    </rPh>
    <rPh sb="60" eb="61">
      <t>カカ</t>
    </rPh>
    <rPh sb="62" eb="64">
      <t>シエン</t>
    </rPh>
    <rPh sb="68" eb="70">
      <t>ジッシ</t>
    </rPh>
    <rPh sb="72" eb="74">
      <t>バアイ</t>
    </rPh>
    <rPh sb="78" eb="79">
      <t>ツ</t>
    </rPh>
    <phoneticPr fontId="4"/>
  </si>
  <si>
    <t>加算措置「環境負荷低減の取組に係る支援」のみ実施する場合は○</t>
    <rPh sb="0" eb="2">
      <t>カサン</t>
    </rPh>
    <rPh sb="2" eb="4">
      <t>ソチ</t>
    </rPh>
    <rPh sb="5" eb="7">
      <t>カンキョウ</t>
    </rPh>
    <rPh sb="7" eb="9">
      <t>フカ</t>
    </rPh>
    <rPh sb="9" eb="11">
      <t>テイゲン</t>
    </rPh>
    <rPh sb="12" eb="14">
      <t>トリクミ</t>
    </rPh>
    <rPh sb="15" eb="16">
      <t>カカ</t>
    </rPh>
    <rPh sb="17" eb="19">
      <t>シエン</t>
    </rPh>
    <rPh sb="22" eb="24">
      <t>ジッシ</t>
    </rPh>
    <rPh sb="26" eb="28">
      <t>バアイ</t>
    </rPh>
    <phoneticPr fontId="4"/>
  </si>
  <si>
    <t>※直営施工を実施しない場合は、単価に5/6を乗じた額を記入してください。</t>
    <rPh sb="1" eb="3">
      <t>チョクエイ</t>
    </rPh>
    <rPh sb="3" eb="5">
      <t>セコウ</t>
    </rPh>
    <rPh sb="6" eb="8">
      <t>ジッシ</t>
    </rPh>
    <rPh sb="11" eb="13">
      <t>バアイ</t>
    </rPh>
    <rPh sb="15" eb="17">
      <t>タンカ</t>
    </rPh>
    <rPh sb="22" eb="23">
      <t>ジョウ</t>
    </rPh>
    <rPh sb="25" eb="26">
      <t>ガク</t>
    </rPh>
    <rPh sb="27" eb="29">
      <t>キニュウ</t>
    </rPh>
    <phoneticPr fontId="4"/>
  </si>
  <si>
    <t>毎年度必須</t>
    <rPh sb="0" eb="3">
      <t>マイネンド</t>
    </rPh>
    <rPh sb="3" eb="5">
      <t>ヒッス</t>
    </rPh>
    <phoneticPr fontId="4"/>
  </si>
  <si>
    <t>５年間に1回以上実施</t>
    <rPh sb="1" eb="3">
      <t>ネンカン</t>
    </rPh>
    <rPh sb="5" eb="6">
      <t>カイ</t>
    </rPh>
    <rPh sb="6" eb="8">
      <t>イジョウ</t>
    </rPh>
    <rPh sb="8" eb="10">
      <t>ジッシ</t>
    </rPh>
    <phoneticPr fontId="4"/>
  </si>
  <si>
    <t>点検結果に応じて実施</t>
    <rPh sb="8" eb="10">
      <t>ジッシ</t>
    </rPh>
    <phoneticPr fontId="4"/>
  </si>
  <si>
    <t>毎年必須</t>
    <rPh sb="0" eb="2">
      <t>マイトシ</t>
    </rPh>
    <rPh sb="2" eb="4">
      <t>ヒッス</t>
    </rPh>
    <phoneticPr fontId="4"/>
  </si>
  <si>
    <t>点検結果に応じて実施</t>
  </si>
  <si>
    <t>洪水、台風、地震等の発生後に実施</t>
    <rPh sb="14" eb="16">
      <t>ジッシ</t>
    </rPh>
    <phoneticPr fontId="4"/>
  </si>
  <si>
    <t>追加項目</t>
    <rPh sb="0" eb="2">
      <t>ツイカ</t>
    </rPh>
    <rPh sb="2" eb="4">
      <t>コウモク</t>
    </rPh>
    <phoneticPr fontId="4"/>
  </si>
  <si>
    <t>必要に応じて実施</t>
    <rPh sb="0" eb="2">
      <t>ヒツヨウ</t>
    </rPh>
    <rPh sb="3" eb="4">
      <t>オウ</t>
    </rPh>
    <rPh sb="6" eb="8">
      <t>ジッシ</t>
    </rPh>
    <phoneticPr fontId="4"/>
  </si>
  <si>
    <t>機能診断結果に応じて実施</t>
    <phoneticPr fontId="4"/>
  </si>
  <si>
    <t>58-2　広域活動組織における活動支援班による活動の実施</t>
    <phoneticPr fontId="4"/>
  </si>
  <si>
    <t>58-3 水管理を通じた環境負荷低減活動の強化</t>
    <phoneticPr fontId="4"/>
  </si>
  <si>
    <t>「56 農村環境保全活動の幅広い展開」を選択した場合</t>
    <phoneticPr fontId="4"/>
  </si>
  <si>
    <t>「①農村環境保全活動を１テーマ追加」又は「②高度な保全活動の実施」のいずれかを選択し、実施する活動を選択してください。</t>
    <rPh sb="2" eb="4">
      <t>ノウソン</t>
    </rPh>
    <rPh sb="4" eb="6">
      <t>カンキョウ</t>
    </rPh>
    <rPh sb="6" eb="8">
      <t>ホゼン</t>
    </rPh>
    <rPh sb="8" eb="10">
      <t>カツドウ</t>
    </rPh>
    <rPh sb="15" eb="17">
      <t>ツイカ</t>
    </rPh>
    <rPh sb="18" eb="19">
      <t>マタ</t>
    </rPh>
    <rPh sb="22" eb="24">
      <t>コウド</t>
    </rPh>
    <rPh sb="25" eb="27">
      <t>ホゼン</t>
    </rPh>
    <rPh sb="27" eb="29">
      <t>カツドウ</t>
    </rPh>
    <rPh sb="30" eb="32">
      <t>ジッシ</t>
    </rPh>
    <rPh sb="39" eb="41">
      <t>センタク</t>
    </rPh>
    <rPh sb="43" eb="45">
      <t>ジッシ</t>
    </rPh>
    <rPh sb="47" eb="49">
      <t>カツドウ</t>
    </rPh>
    <rPh sb="50" eb="52">
      <t>センタク</t>
    </rPh>
    <phoneticPr fontId="4"/>
  </si>
  <si>
    <t>①農村環境保全活動を１テーマ追加</t>
    <rPh sb="14" eb="16">
      <t>ツイカ</t>
    </rPh>
    <phoneticPr fontId="4"/>
  </si>
  <si>
    <t>・・</t>
    <phoneticPr fontId="4"/>
  </si>
  <si>
    <t>追加する農村環境保全活動</t>
    <rPh sb="0" eb="2">
      <t>ツイカ</t>
    </rPh>
    <rPh sb="4" eb="6">
      <t>ノウソン</t>
    </rPh>
    <rPh sb="6" eb="8">
      <t>カンキョウ</t>
    </rPh>
    <rPh sb="8" eb="10">
      <t>ホゼン</t>
    </rPh>
    <rPh sb="10" eb="12">
      <t>カツドウ</t>
    </rPh>
    <phoneticPr fontId="4"/>
  </si>
  <si>
    <t>②「高度な保全活動の実施」</t>
    <rPh sb="2" eb="4">
      <t>コウド</t>
    </rPh>
    <rPh sb="5" eb="9">
      <t>ホゼンカツドウ</t>
    </rPh>
    <rPh sb="10" eb="12">
      <t>ジッシ</t>
    </rPh>
    <phoneticPr fontId="4"/>
  </si>
  <si>
    <t>「5８-３ 水管理を通じた環境負荷低減活動の強化」を選択した場合</t>
    <phoneticPr fontId="4"/>
  </si>
  <si>
    <t>実施する取組の実施予定面積を記入してください</t>
    <rPh sb="0" eb="2">
      <t>ジッシ</t>
    </rPh>
    <rPh sb="4" eb="6">
      <t>トリクミ</t>
    </rPh>
    <rPh sb="7" eb="9">
      <t>ジッシ</t>
    </rPh>
    <rPh sb="9" eb="11">
      <t>ヨテイ</t>
    </rPh>
    <rPh sb="11" eb="13">
      <t>メンセキ</t>
    </rPh>
    <rPh sb="14" eb="16">
      <t>キニュウ</t>
    </rPh>
    <phoneticPr fontId="4"/>
  </si>
  <si>
    <t>環境負荷低減活動</t>
    <rPh sb="0" eb="4">
      <t>カンキョウフカ</t>
    </rPh>
    <rPh sb="4" eb="6">
      <t>テイゲン</t>
    </rPh>
    <rPh sb="6" eb="8">
      <t>カツドウ</t>
    </rPh>
    <phoneticPr fontId="106"/>
  </si>
  <si>
    <t>取組面積</t>
    <rPh sb="0" eb="2">
      <t>トリク</t>
    </rPh>
    <rPh sb="2" eb="4">
      <t>メンセキ</t>
    </rPh>
    <phoneticPr fontId="106"/>
  </si>
  <si>
    <t>長期中干し</t>
    <rPh sb="0" eb="4">
      <t>チョウキナカボシ</t>
    </rPh>
    <phoneticPr fontId="106"/>
  </si>
  <si>
    <t>冬期湛水</t>
    <rPh sb="0" eb="4">
      <t>トウキタンスイ</t>
    </rPh>
    <phoneticPr fontId="106"/>
  </si>
  <si>
    <t>夏期湛水</t>
    <rPh sb="0" eb="4">
      <t>カキタンスイ</t>
    </rPh>
    <phoneticPr fontId="106"/>
  </si>
  <si>
    <t>中干し延期</t>
    <rPh sb="0" eb="2">
      <t>ナカボシ</t>
    </rPh>
    <rPh sb="3" eb="5">
      <t>エンキ</t>
    </rPh>
    <phoneticPr fontId="106"/>
  </si>
  <si>
    <t>江の設置（作溝実施）</t>
    <rPh sb="0" eb="1">
      <t>エ</t>
    </rPh>
    <rPh sb="2" eb="4">
      <t>セッチ</t>
    </rPh>
    <rPh sb="5" eb="6">
      <t>ツク</t>
    </rPh>
    <rPh sb="6" eb="7">
      <t>ミゾ</t>
    </rPh>
    <rPh sb="7" eb="9">
      <t>ジッシ</t>
    </rPh>
    <phoneticPr fontId="106"/>
  </si>
  <si>
    <t>江の設置（作溝未実施）</t>
    <rPh sb="0" eb="1">
      <t>エ</t>
    </rPh>
    <rPh sb="2" eb="4">
      <t>セッチ</t>
    </rPh>
    <rPh sb="5" eb="6">
      <t>ツク</t>
    </rPh>
    <rPh sb="6" eb="7">
      <t>ミゾ</t>
    </rPh>
    <rPh sb="7" eb="8">
      <t>ミ</t>
    </rPh>
    <rPh sb="8" eb="10">
      <t>ジッシ</t>
    </rPh>
    <phoneticPr fontId="106"/>
  </si>
  <si>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「水路」、「農道」でゲート等を施工するなど、「箇所」単位とすることが一般的なものであっても、「１箇所」＝「0.01km」として扱い、「km」単位で記入してください。</t>
    <rPh sb="171" eb="172">
      <t>ミズ</t>
    </rPh>
    <rPh sb="196" eb="198">
      <t>タンイ</t>
    </rPh>
    <rPh sb="204" eb="207">
      <t>イッパンテキ</t>
    </rPh>
    <phoneticPr fontId="4"/>
  </si>
  <si>
    <t>左記が水路の場合、うち排水路延長</t>
    <rPh sb="0" eb="2">
      <t>サキ</t>
    </rPh>
    <rPh sb="3" eb="5">
      <t>スイロ</t>
    </rPh>
    <rPh sb="6" eb="8">
      <t>バアイ</t>
    </rPh>
    <rPh sb="11" eb="14">
      <t>ハイスイロ</t>
    </rPh>
    <rPh sb="14" eb="16">
      <t>エンチョウ</t>
    </rPh>
    <phoneticPr fontId="4"/>
  </si>
  <si>
    <t>（各単位）</t>
    <rPh sb="1" eb="2">
      <t>カク</t>
    </rPh>
    <rPh sb="2" eb="4">
      <t>タンイ</t>
    </rPh>
    <phoneticPr fontId="4"/>
  </si>
  <si>
    <t>km</t>
    <phoneticPr fontId="4"/>
  </si>
  <si>
    <t>箇所</t>
    <rPh sb="0" eb="2">
      <t>カショ</t>
    </rPh>
    <phoneticPr fontId="4"/>
  </si>
  <si>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4"/>
  </si>
  <si>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4"/>
  </si>
  <si>
    <t>加算一覧</t>
    <rPh sb="0" eb="2">
      <t>カサン</t>
    </rPh>
    <rPh sb="2" eb="4">
      <t>イチラン</t>
    </rPh>
    <phoneticPr fontId="4"/>
  </si>
  <si>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4"/>
  </si>
  <si>
    <t>→</t>
    <phoneticPr fontId="4"/>
  </si>
  <si>
    <t>（１）へ</t>
    <phoneticPr fontId="4"/>
  </si>
  <si>
    <t>農村協働力の深化に向けた活動への支援</t>
    <rPh sb="0" eb="2">
      <t>ノウソン</t>
    </rPh>
    <rPh sb="2" eb="5">
      <t>キョウドウリョク</t>
    </rPh>
    <rPh sb="6" eb="8">
      <t>シンカ</t>
    </rPh>
    <rPh sb="9" eb="10">
      <t>ム</t>
    </rPh>
    <rPh sb="12" eb="14">
      <t>カツドウ</t>
    </rPh>
    <rPh sb="16" eb="18">
      <t>シエン</t>
    </rPh>
    <phoneticPr fontId="4"/>
  </si>
  <si>
    <t>（２）へ</t>
    <phoneticPr fontId="4"/>
  </si>
  <si>
    <t>（５）へ</t>
    <phoneticPr fontId="4"/>
  </si>
  <si>
    <t>環境負荷低減の取組への支援</t>
    <rPh sb="0" eb="2">
      <t>カンキョウ</t>
    </rPh>
    <rPh sb="2" eb="4">
      <t>フカ</t>
    </rPh>
    <rPh sb="4" eb="6">
      <t>テイゲン</t>
    </rPh>
    <rPh sb="7" eb="9">
      <t>トリクミ</t>
    </rPh>
    <rPh sb="11" eb="13">
      <t>シエン</t>
    </rPh>
    <phoneticPr fontId="4"/>
  </si>
  <si>
    <t>別葉（６）へ</t>
    <rPh sb="0" eb="1">
      <t>ベツ</t>
    </rPh>
    <rPh sb="1" eb="2">
      <t>ハ</t>
    </rPh>
    <phoneticPr fontId="4"/>
  </si>
  <si>
    <t>組織の体制強化に対する支援</t>
    <phoneticPr fontId="4"/>
  </si>
  <si>
    <t>（３）へ</t>
    <phoneticPr fontId="4"/>
  </si>
  <si>
    <t>組織の広域化・体制強化に対する支援</t>
    <phoneticPr fontId="4"/>
  </si>
  <si>
    <t>（４）へ</t>
    <phoneticPr fontId="4"/>
  </si>
  <si>
    <t>（１）資源向上支払（共同）の多面的機能の更なる増進に向けた活動への支援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</si>
  <si>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</si>
  <si>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</si>
  <si>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t>52 遊休農地の有効活用</t>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</si>
  <si>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</si>
  <si>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54 地域住民による直営施工</t>
    <phoneticPr fontId="4"/>
  </si>
  <si>
    <t>55 防災・減災力の強化</t>
    <phoneticPr fontId="4"/>
  </si>
  <si>
    <t>56 農村環境保全活動の幅広い展開</t>
    <phoneticPr fontId="4"/>
  </si>
  <si>
    <t>57 やすらぎ・福祉及び教育機能の活用</t>
    <rPh sb="8" eb="10">
      <t>フクシ</t>
    </rPh>
    <rPh sb="10" eb="11">
      <t>オヨ</t>
    </rPh>
    <rPh sb="12" eb="14">
      <t>キョウイク</t>
    </rPh>
    <rPh sb="14" eb="16">
      <t>キノウ</t>
    </rPh>
    <rPh sb="17" eb="19">
      <t>カツヨウ</t>
    </rPh>
    <phoneticPr fontId="4"/>
  </si>
  <si>
    <t>58 農村文化の伝承を通じた農村コミュニティの強化</t>
    <phoneticPr fontId="4"/>
  </si>
  <si>
    <t>58-2広域活動組織における活動支援班による活動の実施</t>
    <rPh sb="4" eb="10">
      <t>コウイキカツドウソシキ</t>
    </rPh>
    <rPh sb="14" eb="16">
      <t>カツドウ</t>
    </rPh>
    <rPh sb="16" eb="18">
      <t>シエン</t>
    </rPh>
    <rPh sb="18" eb="19">
      <t>ハン</t>
    </rPh>
    <rPh sb="22" eb="24">
      <t>カツドウ</t>
    </rPh>
    <rPh sb="25" eb="27">
      <t>ジッシ</t>
    </rPh>
    <phoneticPr fontId="4"/>
  </si>
  <si>
    <t>58-3水管理を通じた環境負荷低減活動の強化</t>
    <rPh sb="4" eb="7">
      <t>ミズカンリ</t>
    </rPh>
    <rPh sb="8" eb="9">
      <t>ツウ</t>
    </rPh>
    <rPh sb="11" eb="17">
      <t>カンキョウフカテイゲン</t>
    </rPh>
    <rPh sb="17" eb="19">
      <t>カツドウ</t>
    </rPh>
    <rPh sb="20" eb="22">
      <t>キョウカ</t>
    </rPh>
    <phoneticPr fontId="4"/>
  </si>
  <si>
    <t>円/10a</t>
    <phoneticPr fontId="4"/>
  </si>
  <si>
    <t>（２）資源向上支払（共同）の農村協働力の深化に向けた活動への支援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</si>
  <si>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（３）組織の体制強化に対する支援</t>
    <rPh sb="3" eb="5">
      <t>ソシキ</t>
    </rPh>
    <rPh sb="6" eb="8">
      <t>タイセイ</t>
    </rPh>
    <rPh sb="8" eb="10">
      <t>キョウカ</t>
    </rPh>
    <rPh sb="11" eb="12">
      <t>タイ</t>
    </rPh>
    <rPh sb="14" eb="16">
      <t>シエン</t>
    </rPh>
    <phoneticPr fontId="4"/>
  </si>
  <si>
    <t>交付年度</t>
    <rPh sb="0" eb="2">
      <t>コウフ</t>
    </rPh>
    <rPh sb="2" eb="4">
      <t>ネンド</t>
    </rPh>
    <phoneticPr fontId="4"/>
  </si>
  <si>
    <t>交付額</t>
    <rPh sb="0" eb="3">
      <t>コウフガク</t>
    </rPh>
    <phoneticPr fontId="4"/>
  </si>
  <si>
    <t>組織の広域化と併せて行う活動支援班の設置</t>
    <rPh sb="7" eb="8">
      <t>アワ</t>
    </rPh>
    <rPh sb="10" eb="11">
      <t>オコナ</t>
    </rPh>
    <phoneticPr fontId="4"/>
  </si>
  <si>
    <t>（別葉）</t>
    <rPh sb="1" eb="3">
      <t>ベツヨウ</t>
    </rPh>
    <phoneticPr fontId="4"/>
  </si>
  <si>
    <t>（６）環境負荷低減の取組への支援</t>
    <rPh sb="5" eb="7">
      <t>フカ</t>
    </rPh>
    <rPh sb="7" eb="9">
      <t>テイゲン</t>
    </rPh>
    <rPh sb="10" eb="12">
      <t>トリクミ</t>
    </rPh>
    <rPh sb="14" eb="16">
      <t>シエン</t>
    </rPh>
    <phoneticPr fontId="4"/>
  </si>
  <si>
    <t>a　 実施期間</t>
    <rPh sb="3" eb="5">
      <t>ジッシ</t>
    </rPh>
    <rPh sb="5" eb="7">
      <t>キカン</t>
    </rPh>
    <phoneticPr fontId="4"/>
  </si>
  <si>
    <t>※最終年度は、資源向上（共同）の活動終了年度と同じです。</t>
    <rPh sb="1" eb="3">
      <t>サイシュウ</t>
    </rPh>
    <rPh sb="3" eb="5">
      <t>ネンド</t>
    </rPh>
    <rPh sb="7" eb="9">
      <t>シゲン</t>
    </rPh>
    <rPh sb="9" eb="11">
      <t>コウジョウ</t>
    </rPh>
    <rPh sb="12" eb="14">
      <t>キョウドウ</t>
    </rPh>
    <rPh sb="16" eb="18">
      <t>カツドウ</t>
    </rPh>
    <rPh sb="18" eb="20">
      <t>シュウリョウ</t>
    </rPh>
    <rPh sb="20" eb="22">
      <t>ネンド</t>
    </rPh>
    <rPh sb="23" eb="24">
      <t>オナ</t>
    </rPh>
    <phoneticPr fontId="4"/>
  </si>
  <si>
    <t>ｂ　環境負荷低減の取組及び化学肥料及び化学合成農薬を5割以上低減する活動の実施時期</t>
    <rPh sb="2" eb="4">
      <t>カンキョウ</t>
    </rPh>
    <rPh sb="4" eb="6">
      <t>フカ</t>
    </rPh>
    <rPh sb="6" eb="8">
      <t>テイゲン</t>
    </rPh>
    <rPh sb="9" eb="11">
      <t>トリクミ</t>
    </rPh>
    <rPh sb="11" eb="12">
      <t>オヨ</t>
    </rPh>
    <rPh sb="37" eb="39">
      <t>ジッシ</t>
    </rPh>
    <rPh sb="39" eb="41">
      <t>ジキ</t>
    </rPh>
    <phoneticPr fontId="4"/>
  </si>
  <si>
    <t>対象取組</t>
    <phoneticPr fontId="4"/>
  </si>
  <si>
    <t>化学肥料及び化学合成農薬を
5割以上低減する活動</t>
    <phoneticPr fontId="4"/>
  </si>
  <si>
    <t>内容</t>
    <phoneticPr fontId="4"/>
  </si>
  <si>
    <t>実施時期</t>
    <phoneticPr fontId="4"/>
  </si>
  <si>
    <t>作物名</t>
    <phoneticPr fontId="4"/>
  </si>
  <si>
    <t>栽培時期</t>
    <phoneticPr fontId="4"/>
  </si>
  <si>
    <t>～</t>
    <phoneticPr fontId="4"/>
  </si>
  <si>
    <t>（注１）必要に応じて欄を追加すること。</t>
    <phoneticPr fontId="4"/>
  </si>
  <si>
    <t>c　実施計画</t>
    <rPh sb="2" eb="4">
      <t>ジッシ</t>
    </rPh>
    <rPh sb="4" eb="6">
      <t>ケイカク</t>
    </rPh>
    <phoneticPr fontId="4"/>
  </si>
  <si>
    <t>１年目
計画面積
（畦畔除く）</t>
    <rPh sb="1" eb="3">
      <t>ネンメ</t>
    </rPh>
    <rPh sb="4" eb="6">
      <t>ケイカク</t>
    </rPh>
    <rPh sb="6" eb="8">
      <t>メンセキ</t>
    </rPh>
    <phoneticPr fontId="4"/>
  </si>
  <si>
    <t>２年目
計画面積
（畦畔除く）</t>
    <rPh sb="1" eb="3">
      <t>ネンメ</t>
    </rPh>
    <rPh sb="4" eb="6">
      <t>ケイカク</t>
    </rPh>
    <rPh sb="6" eb="8">
      <t>メンセキ</t>
    </rPh>
    <phoneticPr fontId="4"/>
  </si>
  <si>
    <t>３年目
計画面積
（畦畔除く）</t>
    <rPh sb="1" eb="3">
      <t>ネンメ</t>
    </rPh>
    <rPh sb="4" eb="6">
      <t>ケイカク</t>
    </rPh>
    <rPh sb="6" eb="8">
      <t>メンセキ</t>
    </rPh>
    <phoneticPr fontId="4"/>
  </si>
  <si>
    <t>４年目
計画面積
（畦畔除く）</t>
    <rPh sb="1" eb="3">
      <t>ネンメ</t>
    </rPh>
    <rPh sb="4" eb="6">
      <t>ケイカク</t>
    </rPh>
    <rPh sb="6" eb="8">
      <t>メンセキ</t>
    </rPh>
    <phoneticPr fontId="4"/>
  </si>
  <si>
    <t>５年目
計画面積
（畦畔除く）</t>
    <rPh sb="1" eb="3">
      <t>ネンメ</t>
    </rPh>
    <rPh sb="4" eb="6">
      <t>ケイカク</t>
    </rPh>
    <rPh sb="6" eb="8">
      <t>メンセキ</t>
    </rPh>
    <phoneticPr fontId="4"/>
  </si>
  <si>
    <t>１年目
加算上限額</t>
    <rPh sb="1" eb="3">
      <t>ネンメ</t>
    </rPh>
    <rPh sb="4" eb="6">
      <t>カサン</t>
    </rPh>
    <rPh sb="6" eb="8">
      <t>ジョウゲン</t>
    </rPh>
    <rPh sb="8" eb="9">
      <t>ガク</t>
    </rPh>
    <phoneticPr fontId="4"/>
  </si>
  <si>
    <t>２年目
加算上限額</t>
    <rPh sb="1" eb="3">
      <t>ネンメ</t>
    </rPh>
    <rPh sb="4" eb="6">
      <t>カサン</t>
    </rPh>
    <rPh sb="6" eb="8">
      <t>ジョウゲン</t>
    </rPh>
    <rPh sb="8" eb="9">
      <t>ガク</t>
    </rPh>
    <phoneticPr fontId="4"/>
  </si>
  <si>
    <t>３年目
加算上限額</t>
    <rPh sb="1" eb="3">
      <t>ネンメ</t>
    </rPh>
    <rPh sb="4" eb="6">
      <t>カサン</t>
    </rPh>
    <rPh sb="6" eb="8">
      <t>ジョウゲン</t>
    </rPh>
    <rPh sb="8" eb="9">
      <t>ガク</t>
    </rPh>
    <phoneticPr fontId="4"/>
  </si>
  <si>
    <t>４年目
加算上限額</t>
    <rPh sb="1" eb="3">
      <t>ネンメ</t>
    </rPh>
    <rPh sb="4" eb="6">
      <t>カサン</t>
    </rPh>
    <rPh sb="6" eb="8">
      <t>ジョウゲン</t>
    </rPh>
    <rPh sb="8" eb="9">
      <t>ガク</t>
    </rPh>
    <phoneticPr fontId="4"/>
  </si>
  <si>
    <t>５年目
加算上限額</t>
    <rPh sb="1" eb="3">
      <t>ネンメ</t>
    </rPh>
    <rPh sb="4" eb="6">
      <t>カサン</t>
    </rPh>
    <rPh sb="6" eb="8">
      <t>ジョウゲン</t>
    </rPh>
    <rPh sb="8" eb="9">
      <t>ガク</t>
    </rPh>
    <phoneticPr fontId="4"/>
  </si>
  <si>
    <t>長期中干し</t>
    <rPh sb="0" eb="2">
      <t>チョウキ</t>
    </rPh>
    <rPh sb="2" eb="4">
      <t>ナカボシ</t>
    </rPh>
    <phoneticPr fontId="4"/>
  </si>
  <si>
    <t>冬期湛水</t>
    <rPh sb="0" eb="4">
      <t>トウキタンスイ</t>
    </rPh>
    <phoneticPr fontId="4"/>
  </si>
  <si>
    <t>夏期湛水</t>
    <rPh sb="0" eb="4">
      <t>カキタンスイ</t>
    </rPh>
    <phoneticPr fontId="4"/>
  </si>
  <si>
    <t>中干し延期</t>
    <rPh sb="0" eb="2">
      <t>ナカボシ</t>
    </rPh>
    <rPh sb="3" eb="5">
      <t>エンキ</t>
    </rPh>
    <phoneticPr fontId="4"/>
  </si>
  <si>
    <t>江の設置等
（作溝実施）</t>
    <rPh sb="0" eb="1">
      <t>エ</t>
    </rPh>
    <rPh sb="2" eb="4">
      <t>セッチ</t>
    </rPh>
    <rPh sb="4" eb="5">
      <t>トウ</t>
    </rPh>
    <rPh sb="7" eb="8">
      <t>ツク</t>
    </rPh>
    <rPh sb="8" eb="9">
      <t>ミゾ</t>
    </rPh>
    <rPh sb="9" eb="11">
      <t>ジッシ</t>
    </rPh>
    <phoneticPr fontId="4"/>
  </si>
  <si>
    <t>江の設置等
（作溝未実施）</t>
    <rPh sb="0" eb="1">
      <t>エ</t>
    </rPh>
    <rPh sb="2" eb="4">
      <t>セッチ</t>
    </rPh>
    <rPh sb="4" eb="5">
      <t>トウ</t>
    </rPh>
    <rPh sb="9" eb="10">
      <t>ミ</t>
    </rPh>
    <phoneticPr fontId="4"/>
  </si>
  <si>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</si>
  <si>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2">
      <t>トリクミ</t>
    </rPh>
    <rPh sb="22" eb="24">
      <t>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5">
      <t>トリクミ</t>
    </rPh>
    <rPh sb="55" eb="57">
      <t>メンセキ</t>
    </rPh>
    <rPh sb="58" eb="60">
      <t>ウワマワ</t>
    </rPh>
    <rPh sb="61" eb="63">
      <t>ヒツヨウ</t>
    </rPh>
    <phoneticPr fontId="4"/>
  </si>
  <si>
    <t>※ 資源向上支払（共同）の活動期間の途中からみどり加算に取り組む場合は、当該活動期間中の実施計画のみを記入します。</t>
    <rPh sb="2" eb="4">
      <t>シゲン</t>
    </rPh>
    <rPh sb="4" eb="6">
      <t>コウジョウ</t>
    </rPh>
    <rPh sb="6" eb="8">
      <t>シハライ</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3">
      <t>キカンチュウ</t>
    </rPh>
    <rPh sb="44" eb="46">
      <t>ジッシ</t>
    </rPh>
    <rPh sb="46" eb="48">
      <t>ケイカク</t>
    </rPh>
    <rPh sb="51" eb="53">
      <t>キニュウ</t>
    </rPh>
    <phoneticPr fontId="4"/>
  </si>
  <si>
    <t>ｄ　活動実施区域図</t>
    <rPh sb="2" eb="4">
      <t>カツドウ</t>
    </rPh>
    <rPh sb="4" eb="6">
      <t>ジッシ</t>
    </rPh>
    <rPh sb="6" eb="9">
      <t>クイキズ</t>
    </rPh>
    <phoneticPr fontId="4"/>
  </si>
  <si>
    <t>　　　</t>
    <phoneticPr fontId="4"/>
  </si>
  <si>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4"/>
  </si>
  <si>
    <t>　※なお、別添１「実施区域位置図」に環境負荷低減の取組実施区域を記載している場合、別添４は省略できます。</t>
    <rPh sb="5" eb="7">
      <t>ベッテン</t>
    </rPh>
    <rPh sb="9" eb="11">
      <t>ジッシ</t>
    </rPh>
    <rPh sb="11" eb="13">
      <t>クイキ</t>
    </rPh>
    <rPh sb="13" eb="16">
      <t>イチズ</t>
    </rPh>
    <rPh sb="18" eb="24">
      <t>カンキョウフカテイゲン</t>
    </rPh>
    <rPh sb="25" eb="27">
      <t>トリクミ</t>
    </rPh>
    <rPh sb="27" eb="29">
      <t>ジッシ</t>
    </rPh>
    <rPh sb="29" eb="31">
      <t>クイキ</t>
    </rPh>
    <rPh sb="32" eb="34">
      <t>キサイ</t>
    </rPh>
    <rPh sb="38" eb="40">
      <t>バアイ</t>
    </rPh>
    <rPh sb="41" eb="43">
      <t>ベッテン</t>
    </rPh>
    <rPh sb="45" eb="47">
      <t>ショウリャク</t>
    </rPh>
    <phoneticPr fontId="4"/>
  </si>
  <si>
    <t>ｅ　（特定事業実施者のみ）添付書類</t>
    <rPh sb="3" eb="10">
      <t>トクテイジギョウジッシシャ</t>
    </rPh>
    <rPh sb="13" eb="15">
      <t>テンプ</t>
    </rPh>
    <rPh sb="15" eb="17">
      <t>ショルイ</t>
    </rPh>
    <phoneticPr fontId="4"/>
  </si>
  <si>
    <t>特定事業実施者の場合であって、</t>
    <rPh sb="0" eb="7">
      <t>トクテイジギョウジッシシャ</t>
    </rPh>
    <rPh sb="8" eb="10">
      <t>バアイ</t>
    </rPh>
    <phoneticPr fontId="4"/>
  </si>
  <si>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4"/>
  </si>
  <si>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4"/>
  </si>
  <si>
    <t>（別添４）</t>
    <rPh sb="1" eb="3">
      <t>ベッテン</t>
    </rPh>
    <phoneticPr fontId="4"/>
  </si>
  <si>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4"/>
  </si>
  <si>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4"/>
  </si>
  <si>
    <t>58-2</t>
    <phoneticPr fontId="3"/>
  </si>
  <si>
    <t>58-3</t>
    <phoneticPr fontId="3"/>
  </si>
  <si>
    <t>★「分類」欄は、分類番号（１～７）から選択してください。</t>
    <rPh sb="2" eb="4">
      <t>ブンルイ</t>
    </rPh>
    <rPh sb="5" eb="6">
      <t>ラン</t>
    </rPh>
    <rPh sb="8" eb="10">
      <t>ブンルイ</t>
    </rPh>
    <rPh sb="10" eb="12">
      <t>バンゴウ</t>
    </rPh>
    <rPh sb="19" eb="21">
      <t>センタク</t>
    </rPh>
    <phoneticPr fontId="22"/>
  </si>
  <si>
    <t>５.外注費</t>
    <rPh sb="2" eb="5">
      <t>ガイチュウヒ</t>
    </rPh>
    <phoneticPr fontId="3"/>
  </si>
  <si>
    <t>６.その他支出</t>
    <rPh sb="4" eb="5">
      <t>タ</t>
    </rPh>
    <rPh sb="5" eb="7">
      <t>シシュツ</t>
    </rPh>
    <phoneticPr fontId="3"/>
  </si>
  <si>
    <t>７.返還</t>
    <rPh sb="2" eb="4">
      <t>ヘンカン</t>
    </rPh>
    <phoneticPr fontId="3"/>
  </si>
  <si>
    <t>返還金、他の活動組織への融通額・返還額</t>
    <rPh sb="0" eb="2">
      <t>ヘンカン</t>
    </rPh>
    <rPh sb="2" eb="3">
      <t>キン</t>
    </rPh>
    <phoneticPr fontId="22"/>
  </si>
  <si>
    <t>「４ 日当」、「６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phoneticPr fontId="22"/>
  </si>
  <si>
    <t>７.返還</t>
    <rPh sb="2" eb="4">
      <t>ヘンカン</t>
    </rPh>
    <phoneticPr fontId="3"/>
  </si>
  <si>
    <t>領収書
等番号</t>
    <rPh sb="4" eb="5">
      <t>トウ</t>
    </rPh>
    <phoneticPr fontId="4"/>
  </si>
  <si>
    <r>
      <t>　多面的機能支払交付金実施要綱（平成26年４月１日付け25農振第2254号農林水産事務次官依命通知）別紙１の第５の７及び別紙２の第５の10</t>
    </r>
    <r>
      <rPr>
        <sz val="12"/>
        <color indexed="8"/>
        <rFont val="ＭＳ 明朝"/>
        <family val="1"/>
        <charset val="128"/>
      </rPr>
      <t>に基づき、多面的機能支払交付金の実施状況について、別添のとおり報告します。</t>
    </r>
    <phoneticPr fontId="15"/>
  </si>
  <si>
    <t>（環境負荷低減の取組への支援を受ける場合）</t>
    <rPh sb="1" eb="3">
      <t>カンキョウ</t>
    </rPh>
    <rPh sb="3" eb="7">
      <t>フカテイゲン</t>
    </rPh>
    <rPh sb="8" eb="10">
      <t>トリクミ</t>
    </rPh>
    <rPh sb="12" eb="14">
      <t>シエン</t>
    </rPh>
    <rPh sb="15" eb="16">
      <t>ウ</t>
    </rPh>
    <rPh sb="18" eb="20">
      <t>バアイ</t>
    </rPh>
    <phoneticPr fontId="4"/>
  </si>
  <si>
    <t>□　　　　</t>
    <phoneticPr fontId="4"/>
  </si>
  <si>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32">
      <t>カンキョウフカテイゲン</t>
    </rPh>
    <rPh sb="33" eb="35">
      <t>トリクミ</t>
    </rPh>
    <rPh sb="37" eb="39">
      <t>シエン</t>
    </rPh>
    <rPh sb="40" eb="41">
      <t>カカ</t>
    </rPh>
    <rPh sb="42" eb="44">
      <t>ホウコク</t>
    </rPh>
    <phoneticPr fontId="4"/>
  </si>
  <si>
    <t>実施経過報告書を見込みで報告しましたが、内容に変更がないため別紙１及び２を省略し生産記録等のみを提出します。</t>
    <rPh sb="33" eb="34">
      <t>オヨ</t>
    </rPh>
    <rPh sb="44" eb="45">
      <t>トウ</t>
    </rPh>
    <rPh sb="48" eb="50">
      <t>テイシュツ</t>
    </rPh>
    <phoneticPr fontId="4"/>
  </si>
  <si>
    <t>実施経過報告書から変更があったので別紙のとおり報告します。</t>
    <rPh sb="9" eb="11">
      <t>ヘンコウ</t>
    </rPh>
    <rPh sb="17" eb="19">
      <t>ベッシ</t>
    </rPh>
    <rPh sb="23" eb="25">
      <t>ホウコク</t>
    </rPh>
    <phoneticPr fontId="4"/>
  </si>
  <si>
    <t>（注１）該当する項目の□に■を入れる。</t>
    <rPh sb="1" eb="2">
      <t>チュウ</t>
    </rPh>
    <rPh sb="4" eb="6">
      <t>ガイトウ</t>
    </rPh>
    <rPh sb="8" eb="10">
      <t>コウモク</t>
    </rPh>
    <rPh sb="15" eb="16">
      <t>イ</t>
    </rPh>
    <phoneticPr fontId="4"/>
  </si>
  <si>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4"/>
  </si>
  <si>
    <t>（注３）特定事業実施者の場合、「（別添）多面的機能支払交付金にかかる実施状況報告書」を省略できる。</t>
    <rPh sb="1" eb="2">
      <t>チュウ</t>
    </rPh>
    <rPh sb="4" eb="6">
      <t>トクテイ</t>
    </rPh>
    <rPh sb="6" eb="8">
      <t>ジギョウ</t>
    </rPh>
    <rPh sb="8" eb="11">
      <t>ジッシシャ</t>
    </rPh>
    <rPh sb="12" eb="14">
      <t>バアイ</t>
    </rPh>
    <rPh sb="17" eb="19">
      <t>ベッテン</t>
    </rPh>
    <rPh sb="20" eb="23">
      <t>タメンテキ</t>
    </rPh>
    <rPh sb="23" eb="25">
      <t>キノウ</t>
    </rPh>
    <rPh sb="25" eb="27">
      <t>シハライ</t>
    </rPh>
    <rPh sb="27" eb="30">
      <t>コウフキン</t>
    </rPh>
    <rPh sb="34" eb="36">
      <t>ジッシ</t>
    </rPh>
    <rPh sb="36" eb="38">
      <t>ジョウキョウ</t>
    </rPh>
    <rPh sb="38" eb="41">
      <t>ホウコクショ</t>
    </rPh>
    <rPh sb="43" eb="45">
      <t>ショウリャク</t>
    </rPh>
    <phoneticPr fontId="4"/>
  </si>
  <si>
    <t>（持越金の使用予定（使用時期、使用内容）を記入（別紙「持越金の使用予定表」を作成する場合は、「別紙のとおり」と記入））</t>
    <rPh sb="1" eb="3">
      <t>モチコシ</t>
    </rPh>
    <rPh sb="3" eb="4">
      <t>キン</t>
    </rPh>
    <rPh sb="5" eb="7">
      <t>シヨウ</t>
    </rPh>
    <rPh sb="7" eb="9">
      <t>ヨテイ</t>
    </rPh>
    <rPh sb="10" eb="12">
      <t>シヨウ</t>
    </rPh>
    <rPh sb="12" eb="14">
      <t>ジキ</t>
    </rPh>
    <rPh sb="15" eb="17">
      <t>シヨウ</t>
    </rPh>
    <rPh sb="17" eb="19">
      <t>ナイヨウ</t>
    </rPh>
    <rPh sb="24" eb="26">
      <t>ベッシ</t>
    </rPh>
    <rPh sb="27" eb="30">
      <t>モチコシキン</t>
    </rPh>
    <rPh sb="31" eb="36">
      <t>シヨウヨテイヒョウ</t>
    </rPh>
    <rPh sb="38" eb="40">
      <t>サクセイ</t>
    </rPh>
    <rPh sb="42" eb="44">
      <t>バアイ</t>
    </rPh>
    <rPh sb="47" eb="49">
      <t>ベッシ</t>
    </rPh>
    <rPh sb="55" eb="57">
      <t>キニュウ</t>
    </rPh>
    <phoneticPr fontId="4"/>
  </si>
  <si>
    <t>実施状況について、以下のとおり、総会又は運営委員会を開催し構成員の了解を得ています。</t>
    <rPh sb="0" eb="2">
      <t>ジッシ</t>
    </rPh>
    <rPh sb="2" eb="4">
      <t>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4"/>
  </si>
  <si>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4"/>
  </si>
  <si>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4"/>
  </si>
  <si>
    <t>102 配水操作</t>
    <phoneticPr fontId="4"/>
  </si>
  <si>
    <t>103 配水操作</t>
    <phoneticPr fontId="4"/>
  </si>
  <si>
    <t>実施（予定）年度：○年</t>
    <rPh sb="0" eb="2">
      <t>ジッシ</t>
    </rPh>
    <rPh sb="3" eb="5">
      <t>ヨテイ</t>
    </rPh>
    <rPh sb="6" eb="8">
      <t>ネンド</t>
    </rPh>
    <rPh sb="10" eb="11">
      <t>ネン</t>
    </rPh>
    <phoneticPr fontId="4"/>
  </si>
  <si>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</si>
  <si>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</si>
  <si>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</si>
  <si>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環境負荷低減活動</t>
    <rPh sb="0" eb="6">
      <t>カンキョウフカテイゲン</t>
    </rPh>
    <rPh sb="6" eb="8">
      <t>カツドウ</t>
    </rPh>
    <phoneticPr fontId="4"/>
  </si>
  <si>
    <t>取組面積</t>
    <rPh sb="0" eb="4">
      <t>トリクミメンセキ</t>
    </rPh>
    <phoneticPr fontId="4"/>
  </si>
  <si>
    <t>長期中干し</t>
    <rPh sb="0" eb="4">
      <t>チョウキナカボシ</t>
    </rPh>
    <phoneticPr fontId="4"/>
  </si>
  <si>
    <t>冬期湛水</t>
    <rPh sb="0" eb="2">
      <t>トウキ</t>
    </rPh>
    <rPh sb="2" eb="4">
      <t>タンスイ</t>
    </rPh>
    <phoneticPr fontId="4"/>
  </si>
  <si>
    <t>江の設置（作溝実施）</t>
    <rPh sb="0" eb="1">
      <t>エ</t>
    </rPh>
    <rPh sb="2" eb="4">
      <t>セッチ</t>
    </rPh>
    <rPh sb="5" eb="6">
      <t>サク</t>
    </rPh>
    <rPh sb="6" eb="7">
      <t>ミゾ</t>
    </rPh>
    <rPh sb="7" eb="9">
      <t>ジッシ</t>
    </rPh>
    <phoneticPr fontId="4"/>
  </si>
  <si>
    <t>江の設置（作溝未実施）</t>
    <rPh sb="0" eb="1">
      <t>エ</t>
    </rPh>
    <rPh sb="2" eb="4">
      <t>セッチ</t>
    </rPh>
    <rPh sb="5" eb="6">
      <t>サク</t>
    </rPh>
    <rPh sb="6" eb="7">
      <t>ミゾ</t>
    </rPh>
    <rPh sb="7" eb="8">
      <t>ミ</t>
    </rPh>
    <rPh sb="8" eb="10">
      <t>ジッシ</t>
    </rPh>
    <phoneticPr fontId="4"/>
  </si>
  <si>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4"/>
  </si>
  <si>
    <t>【加算措置に取り組む場合】</t>
    <rPh sb="1" eb="3">
      <t>カサン</t>
    </rPh>
    <rPh sb="3" eb="5">
      <t>ソチ</t>
    </rPh>
    <rPh sb="6" eb="7">
      <t>ト</t>
    </rPh>
    <rPh sb="8" eb="9">
      <t>ク</t>
    </rPh>
    <rPh sb="10" eb="12">
      <t>バアイ</t>
    </rPh>
    <phoneticPr fontId="4"/>
  </si>
  <si>
    <t>環境負荷低減の取組への支援</t>
    <rPh sb="0" eb="6">
      <t>カンキョウフカテイゲン</t>
    </rPh>
    <rPh sb="7" eb="9">
      <t>トリクミ</t>
    </rPh>
    <rPh sb="11" eb="13">
      <t>シエン</t>
    </rPh>
    <phoneticPr fontId="4"/>
  </si>
  <si>
    <t>別紙１及び別紙２に記入してください。</t>
    <rPh sb="0" eb="2">
      <t>ベッシ</t>
    </rPh>
    <rPh sb="3" eb="4">
      <t>オヨ</t>
    </rPh>
    <rPh sb="5" eb="7">
      <t>ベッシ</t>
    </rPh>
    <rPh sb="9" eb="11">
      <t>キニュウ</t>
    </rPh>
    <phoneticPr fontId="4"/>
  </si>
  <si>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84" eb="85">
      <t>トウ</t>
    </rPh>
    <rPh sb="86" eb="88">
      <t>セコウ</t>
    </rPh>
    <rPh sb="93" eb="95">
      <t>カショ</t>
    </rPh>
    <rPh sb="96" eb="98">
      <t>タンイ</t>
    </rPh>
    <rPh sb="104" eb="107">
      <t>イッパンテキ</t>
    </rPh>
    <rPh sb="132" eb="133">
      <t>アツカ</t>
    </rPh>
    <rPh sb="139" eb="141">
      <t>タンイ</t>
    </rPh>
    <rPh sb="142" eb="144">
      <t>キニュウ</t>
    </rPh>
    <phoneticPr fontId="4"/>
  </si>
  <si>
    <t>甚大な自然災害による特例措置の適用</t>
    <rPh sb="0" eb="2">
      <t>ジンダイ</t>
    </rPh>
    <rPh sb="3" eb="7">
      <t>シゼンサイガイ</t>
    </rPh>
    <rPh sb="10" eb="14">
      <t>トクレイソチ</t>
    </rPh>
    <rPh sb="15" eb="17">
      <t>テキヨウ</t>
    </rPh>
    <phoneticPr fontId="4"/>
  </si>
  <si>
    <t>上記を適用して取り組んだ活動内容</t>
    <rPh sb="0" eb="2">
      <t>ジョウキ</t>
    </rPh>
    <rPh sb="3" eb="5">
      <t>テキヨウ</t>
    </rPh>
    <rPh sb="7" eb="8">
      <t>ト</t>
    </rPh>
    <rPh sb="9" eb="10">
      <t>ク</t>
    </rPh>
    <rPh sb="12" eb="16">
      <t>カツドウナイヨウ</t>
    </rPh>
    <phoneticPr fontId="4"/>
  </si>
  <si>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4"/>
  </si>
  <si>
    <t>消費税に係る課税事業者の該当の有無</t>
    <rPh sb="0" eb="3">
      <t>ショウヒゼイ</t>
    </rPh>
    <rPh sb="4" eb="5">
      <t>カカ</t>
    </rPh>
    <rPh sb="6" eb="8">
      <t>カゼイ</t>
    </rPh>
    <rPh sb="8" eb="10">
      <t>ジギョウ</t>
    </rPh>
    <rPh sb="10" eb="11">
      <t>シャ</t>
    </rPh>
    <rPh sb="12" eb="14">
      <t>ガイトウ</t>
    </rPh>
    <rPh sb="15" eb="17">
      <t>ウム</t>
    </rPh>
    <phoneticPr fontId="4"/>
  </si>
  <si>
    <t>以下の体制強化の取組に当てはまる場合は○を記入してください。</t>
    <rPh sb="0" eb="2">
      <t>イカ</t>
    </rPh>
    <rPh sb="3" eb="5">
      <t>タイセイ</t>
    </rPh>
    <rPh sb="5" eb="7">
      <t>キョウカ</t>
    </rPh>
    <rPh sb="8" eb="10">
      <t>トリクミ</t>
    </rPh>
    <rPh sb="11" eb="12">
      <t>ア</t>
    </rPh>
    <rPh sb="16" eb="18">
      <t>バアイ</t>
    </rPh>
    <rPh sb="21" eb="23">
      <t>キニュウ</t>
    </rPh>
    <phoneticPr fontId="4"/>
  </si>
  <si>
    <t>・今年度、新たに構成員が加わった。</t>
    <rPh sb="1" eb="4">
      <t>コンネンド</t>
    </rPh>
    <rPh sb="5" eb="6">
      <t>アラ</t>
    </rPh>
    <rPh sb="8" eb="11">
      <t>コウセイイン</t>
    </rPh>
    <rPh sb="12" eb="13">
      <t>クワ</t>
    </rPh>
    <phoneticPr fontId="4"/>
  </si>
  <si>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4"/>
  </si>
  <si>
    <t>（仕組みを活用して人材を確保できた）</t>
    <rPh sb="1" eb="3">
      <t>シク</t>
    </rPh>
    <rPh sb="5" eb="7">
      <t>カツヨウ</t>
    </rPh>
    <rPh sb="9" eb="11">
      <t>ジンザイ</t>
    </rPh>
    <rPh sb="12" eb="14">
      <t>カクホ</t>
    </rPh>
    <phoneticPr fontId="4"/>
  </si>
  <si>
    <t>（仕組みを活用して人材を確保できなかった）</t>
    <rPh sb="1" eb="3">
      <t>シク</t>
    </rPh>
    <rPh sb="5" eb="7">
      <t>カツヨウ</t>
    </rPh>
    <rPh sb="9" eb="11">
      <t>ジンザイ</t>
    </rPh>
    <rPh sb="12" eb="14">
      <t>カクホ</t>
    </rPh>
    <phoneticPr fontId="4"/>
  </si>
  <si>
    <t>・今年度、新たに集落内外の人材・団体等（※）と連携して活動した。</t>
    <rPh sb="1" eb="4">
      <t>コンネンド</t>
    </rPh>
    <rPh sb="5" eb="6">
      <t>アラ</t>
    </rPh>
    <rPh sb="8" eb="10">
      <t>シュウラク</t>
    </rPh>
    <rPh sb="10" eb="12">
      <t>ナイガイ</t>
    </rPh>
    <rPh sb="13" eb="15">
      <t>ジンザイ</t>
    </rPh>
    <rPh sb="16" eb="18">
      <t>ダンタイ</t>
    </rPh>
    <rPh sb="18" eb="19">
      <t>トウ</t>
    </rPh>
    <rPh sb="23" eb="25">
      <t>レンケイ</t>
    </rPh>
    <rPh sb="27" eb="29">
      <t>カツドウ</t>
    </rPh>
    <phoneticPr fontId="4"/>
  </si>
  <si>
    <t>　</t>
    <phoneticPr fontId="4"/>
  </si>
  <si>
    <t>※学校、企業、農業に関心のある非農業者等</t>
    <rPh sb="1" eb="3">
      <t>ガッコウ</t>
    </rPh>
    <rPh sb="4" eb="6">
      <t>キギョウ</t>
    </rPh>
    <rPh sb="7" eb="9">
      <t>ノウギョウ</t>
    </rPh>
    <rPh sb="10" eb="12">
      <t>カンシン</t>
    </rPh>
    <rPh sb="15" eb="16">
      <t>ヒ</t>
    </rPh>
    <rPh sb="16" eb="19">
      <t>ノウギョウシャ</t>
    </rPh>
    <rPh sb="19" eb="20">
      <t>トウ</t>
    </rPh>
    <phoneticPr fontId="4"/>
  </si>
  <si>
    <t>・今年度、新たに土地改良区、ＪＡ等に事務を委託した。</t>
    <rPh sb="1" eb="4">
      <t>コンネンド</t>
    </rPh>
    <rPh sb="5" eb="6">
      <t>アラ</t>
    </rPh>
    <rPh sb="8" eb="10">
      <t>トチ</t>
    </rPh>
    <rPh sb="10" eb="13">
      <t>カイリョウク</t>
    </rPh>
    <rPh sb="16" eb="17">
      <t>トウ</t>
    </rPh>
    <rPh sb="18" eb="20">
      <t>ジム</t>
    </rPh>
    <rPh sb="21" eb="23">
      <t>イタク</t>
    </rPh>
    <phoneticPr fontId="4"/>
  </si>
  <si>
    <t>（別紙１）環境負荷低減の取組への支援</t>
    <rPh sb="1" eb="3">
      <t>ベッシ</t>
    </rPh>
    <phoneticPr fontId="4"/>
  </si>
  <si>
    <t>１　実施時期</t>
    <rPh sb="2" eb="4">
      <t>ジッシ</t>
    </rPh>
    <rPh sb="4" eb="6">
      <t>ジキ</t>
    </rPh>
    <phoneticPr fontId="4"/>
  </si>
  <si>
    <t>取組項目</t>
    <rPh sb="0" eb="2">
      <t>トリクミ</t>
    </rPh>
    <rPh sb="2" eb="4">
      <t>コウモク</t>
    </rPh>
    <phoneticPr fontId="4"/>
  </si>
  <si>
    <t>※　２月以降に活動が終了する場合は見込みを記入してください。</t>
    <rPh sb="3" eb="6">
      <t>ガツイコウ</t>
    </rPh>
    <rPh sb="7" eb="9">
      <t>カツドウ</t>
    </rPh>
    <rPh sb="10" eb="12">
      <t>シュウリョウ</t>
    </rPh>
    <rPh sb="14" eb="16">
      <t>バアイ</t>
    </rPh>
    <rPh sb="17" eb="19">
      <t>ミコ</t>
    </rPh>
    <rPh sb="21" eb="23">
      <t>キニュウ</t>
    </rPh>
    <phoneticPr fontId="4"/>
  </si>
  <si>
    <t>※　必要に応じて欄を追加してください。</t>
    <phoneticPr fontId="4"/>
  </si>
  <si>
    <t>２　ａ　活動の計画（要件確認のため活動計画から転記）</t>
    <rPh sb="4" eb="6">
      <t>カツドウ</t>
    </rPh>
    <rPh sb="7" eb="9">
      <t>ケイカク</t>
    </rPh>
    <rPh sb="10" eb="12">
      <t>ヨウケン</t>
    </rPh>
    <rPh sb="12" eb="14">
      <t>カクニン</t>
    </rPh>
    <rPh sb="17" eb="19">
      <t>カツドウ</t>
    </rPh>
    <rPh sb="19" eb="21">
      <t>ケイカク</t>
    </rPh>
    <rPh sb="23" eb="25">
      <t>テンキ</t>
    </rPh>
    <phoneticPr fontId="4"/>
  </si>
  <si>
    <t>　　ｂ　実施面積（報告年度のみきさいすること）　活動の計画（要件確認のため活動計画から転記）</t>
    <rPh sb="4" eb="6">
      <t>ジッシ</t>
    </rPh>
    <rPh sb="6" eb="8">
      <t>メンセキ</t>
    </rPh>
    <rPh sb="9" eb="11">
      <t>ホウコク</t>
    </rPh>
    <rPh sb="11" eb="13">
      <t>ネンド</t>
    </rPh>
    <rPh sb="24" eb="26">
      <t>カツドウ</t>
    </rPh>
    <rPh sb="27" eb="29">
      <t>ケイカク</t>
    </rPh>
    <rPh sb="30" eb="32">
      <t>ヨウケン</t>
    </rPh>
    <rPh sb="32" eb="34">
      <t>カクニン</t>
    </rPh>
    <rPh sb="37" eb="39">
      <t>カツドウ</t>
    </rPh>
    <rPh sb="39" eb="41">
      <t>ケイカク</t>
    </rPh>
    <rPh sb="43" eb="45">
      <t>テンキ</t>
    </rPh>
    <phoneticPr fontId="4"/>
  </si>
  <si>
    <t>「備考」欄：報告年度の実施面積が計画面積を下回った場合又は「１年目　計画面積」を下回った場合は、その理由を記入する。</t>
    <rPh sb="1" eb="3">
      <t>ビコウ</t>
    </rPh>
    <rPh sb="4" eb="5">
      <t>ラン</t>
    </rPh>
    <rPh sb="6" eb="8">
      <t>ホウコク</t>
    </rPh>
    <rPh sb="8" eb="10">
      <t>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4"/>
  </si>
  <si>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</si>
  <si>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同一圃場に対して、複数の取組を行った場合に加算されるのは１つのみです。</t>
    <rPh sb="2" eb="4">
      <t>ドウイツ</t>
    </rPh>
    <rPh sb="4" eb="6">
      <t>ホジョウ</t>
    </rPh>
    <rPh sb="7" eb="8">
      <t>タイ</t>
    </rPh>
    <rPh sb="11" eb="13">
      <t>フクスウ</t>
    </rPh>
    <rPh sb="14" eb="16">
      <t>トリクミ</t>
    </rPh>
    <rPh sb="17" eb="18">
      <t>オコナ</t>
    </rPh>
    <rPh sb="20" eb="22">
      <t>バアイ</t>
    </rPh>
    <rPh sb="23" eb="25">
      <t>カサン</t>
    </rPh>
    <phoneticPr fontId="4"/>
  </si>
  <si>
    <t>※ 構成員別実施面積（別紙３）を添付してください。</t>
    <rPh sb="2" eb="5">
      <t>コウセイイン</t>
    </rPh>
    <rPh sb="5" eb="6">
      <t>ベツ</t>
    </rPh>
    <rPh sb="6" eb="8">
      <t>ジッシ</t>
    </rPh>
    <rPh sb="8" eb="10">
      <t>メンセキ</t>
    </rPh>
    <rPh sb="11" eb="13">
      <t>ベッシ</t>
    </rPh>
    <rPh sb="16" eb="18">
      <t>テンプ</t>
    </rPh>
    <phoneticPr fontId="4"/>
  </si>
  <si>
    <t>３　添付書類</t>
    <rPh sb="2" eb="4">
      <t>テンプ</t>
    </rPh>
    <rPh sb="4" eb="6">
      <t>ショルイ</t>
    </rPh>
    <phoneticPr fontId="4"/>
  </si>
  <si>
    <t>・生産記録</t>
    <rPh sb="1" eb="3">
      <t>セイサン</t>
    </rPh>
    <rPh sb="3" eb="5">
      <t>キロク</t>
    </rPh>
    <phoneticPr fontId="4"/>
  </si>
  <si>
    <t>・その他都道府県又は市町村が求める書類</t>
    <rPh sb="3" eb="4">
      <t>タ</t>
    </rPh>
    <rPh sb="4" eb="8">
      <t>トドウフケン</t>
    </rPh>
    <rPh sb="8" eb="9">
      <t>マタ</t>
    </rPh>
    <rPh sb="10" eb="13">
      <t>シチョウソン</t>
    </rPh>
    <rPh sb="14" eb="15">
      <t>モト</t>
    </rPh>
    <rPh sb="17" eb="19">
      <t>ショルイ</t>
    </rPh>
    <phoneticPr fontId="4"/>
  </si>
  <si>
    <t>組織名</t>
    <rPh sb="0" eb="3">
      <t>ソシキメイ</t>
    </rPh>
    <phoneticPr fontId="4"/>
  </si>
  <si>
    <t>対象取組
（内容）</t>
    <phoneticPr fontId="4"/>
  </si>
  <si>
    <t>化学肥料及び化学合成農薬を５割以上低減する活動（作物名）</t>
    <phoneticPr fontId="4"/>
  </si>
  <si>
    <t>実施面積
（a）</t>
    <rPh sb="0" eb="4">
      <t>ジッシメンセキ</t>
    </rPh>
    <phoneticPr fontId="4"/>
  </si>
  <si>
    <t>(別紙２）環境負荷低減の取組への支援</t>
    <rPh sb="1" eb="3">
      <t>ベッシ</t>
    </rPh>
    <rPh sb="5" eb="11">
      <t>カンキョウフカテイゲン</t>
    </rPh>
    <rPh sb="12" eb="14">
      <t>トリクミ</t>
    </rPh>
    <rPh sb="16" eb="18">
      <t>シエン</t>
    </rPh>
    <phoneticPr fontId="4"/>
  </si>
  <si>
    <t>　 環境負荷低減の取組の構成員別実施面積</t>
    <rPh sb="2" eb="4">
      <t>カンキョウ</t>
    </rPh>
    <rPh sb="4" eb="6">
      <t>フカ</t>
    </rPh>
    <rPh sb="6" eb="8">
      <t>テイゲン</t>
    </rPh>
    <rPh sb="9" eb="11">
      <t>トリクミ</t>
    </rPh>
    <rPh sb="12" eb="15">
      <t>コウセイイン</t>
    </rPh>
    <rPh sb="15" eb="16">
      <t>ベツ</t>
    </rPh>
    <rPh sb="16" eb="18">
      <t>ジッシ</t>
    </rPh>
    <rPh sb="18" eb="20">
      <t>メンセキ</t>
    </rPh>
    <phoneticPr fontId="4"/>
  </si>
  <si>
    <t>長期中干し</t>
    <rPh sb="0" eb="2">
      <t>チョウキ</t>
    </rPh>
    <rPh sb="2" eb="4">
      <t>ナカボ</t>
    </rPh>
    <phoneticPr fontId="4"/>
  </si>
  <si>
    <t>集計</t>
    <rPh sb="0" eb="2">
      <t>シュウケイ</t>
    </rPh>
    <phoneticPr fontId="4"/>
  </si>
  <si>
    <t>夏期湛水</t>
    <rPh sb="0" eb="2">
      <t>カキ</t>
    </rPh>
    <rPh sb="2" eb="4">
      <t>タンスイ</t>
    </rPh>
    <phoneticPr fontId="4"/>
  </si>
  <si>
    <t>中干し延期</t>
    <rPh sb="0" eb="2">
      <t>ナカボ</t>
    </rPh>
    <rPh sb="3" eb="5">
      <t>エンキ</t>
    </rPh>
    <phoneticPr fontId="4"/>
  </si>
  <si>
    <t>江の設置等（作溝実施）</t>
    <rPh sb="0" eb="1">
      <t>エ</t>
    </rPh>
    <rPh sb="2" eb="4">
      <t>セッチ</t>
    </rPh>
    <rPh sb="4" eb="5">
      <t>トウ</t>
    </rPh>
    <rPh sb="6" eb="8">
      <t>サッコウ</t>
    </rPh>
    <rPh sb="8" eb="10">
      <t>ジッシ</t>
    </rPh>
    <phoneticPr fontId="4"/>
  </si>
  <si>
    <t>江の設置等（作溝未実施）</t>
    <rPh sb="0" eb="1">
      <t>エ</t>
    </rPh>
    <rPh sb="2" eb="4">
      <t>セッチ</t>
    </rPh>
    <rPh sb="4" eb="5">
      <t>トウ</t>
    </rPh>
    <rPh sb="6" eb="8">
      <t>サッコウ</t>
    </rPh>
    <rPh sb="8" eb="11">
      <t>ミジッシ</t>
    </rPh>
    <phoneticPr fontId="4"/>
  </si>
  <si>
    <t>※２月以降に活動が終了する場合は見込みを記載してください。</t>
    <phoneticPr fontId="4"/>
  </si>
  <si>
    <t>※必要に応じて欄を追加してください。</t>
    <rPh sb="1" eb="3">
      <t>ヒツヨウ</t>
    </rPh>
    <rPh sb="4" eb="5">
      <t>オウ</t>
    </rPh>
    <rPh sb="7" eb="8">
      <t>ラン</t>
    </rPh>
    <rPh sb="9" eb="11">
      <t>ツイカ</t>
    </rPh>
    <phoneticPr fontId="4"/>
  </si>
  <si>
    <t>102 配水操作</t>
    <rPh sb="4" eb="6">
      <t>ハイスイ</t>
    </rPh>
    <rPh sb="6" eb="8">
      <t>ソウサ</t>
    </rPh>
    <phoneticPr fontId="3"/>
  </si>
  <si>
    <t>103 配水操作</t>
    <rPh sb="4" eb="6">
      <t>ハイスイ</t>
    </rPh>
    <rPh sb="6" eb="8">
      <t>ソウサ</t>
    </rPh>
    <phoneticPr fontId="3"/>
  </si>
  <si>
    <r>
      <t>60　</t>
    </r>
    <r>
      <rPr>
        <sz val="10"/>
        <color theme="1"/>
        <rFont val="メイリオ"/>
        <family val="3"/>
        <charset val="128"/>
      </rPr>
      <t>広報活動・農村関係人口の拡大</t>
    </r>
    <rPh sb="3" eb="5">
      <t>コウホウ</t>
    </rPh>
    <rPh sb="5" eb="7">
      <t>カツドウ</t>
    </rPh>
    <rPh sb="8" eb="10">
      <t>ノウソン</t>
    </rPh>
    <rPh sb="10" eb="12">
      <t>カンケイ</t>
    </rPh>
    <rPh sb="12" eb="14">
      <t>ジンコウ</t>
    </rPh>
    <rPh sb="15" eb="17">
      <t>カクダイ</t>
    </rPh>
    <phoneticPr fontId="4"/>
  </si>
  <si>
    <t>60 広報活動・農村関係人口の拡大</t>
    <rPh sb="9" eb="10">
      <t>ムラ</t>
    </rPh>
    <phoneticPr fontId="3"/>
  </si>
  <si>
    <t>60　広報活動・農村関係人口の拡大</t>
    <rPh sb="3" eb="5">
      <t>コウホウ</t>
    </rPh>
    <rPh sb="5" eb="7">
      <t>カツドウ</t>
    </rPh>
    <rPh sb="9" eb="10">
      <t>ムラ</t>
    </rPh>
    <phoneticPr fontId="4"/>
  </si>
  <si>
    <t>活動支援班員</t>
    <rPh sb="0" eb="2">
      <t>カツドウ</t>
    </rPh>
    <rPh sb="2" eb="4">
      <t>シエン</t>
    </rPh>
    <rPh sb="4" eb="6">
      <t>ハンイン</t>
    </rPh>
    <phoneticPr fontId="4"/>
  </si>
  <si>
    <t>活動支援班の設立</t>
    <rPh sb="0" eb="2">
      <t>カツドウ</t>
    </rPh>
    <rPh sb="2" eb="5">
      <t>シエンハン</t>
    </rPh>
    <rPh sb="6" eb="8">
      <t>セツリツ</t>
    </rPh>
    <phoneticPr fontId="4"/>
  </si>
  <si>
    <t>猪苗代町</t>
    <rPh sb="0" eb="4">
      <t>イナワシロマチ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</si>
</sst>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5">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m/d;@"/>
    <numFmt numFmtId="190" formatCode="#&quot; 年&quot;"/>
    <numFmt numFmtId="191" formatCode="#&quot;　箇&quot;&quot;所&quot;"/>
    <numFmt numFmtId="192" formatCode="h&quot;時&quot;mm&quot;分&quot;;@"/>
    <numFmt numFmtId="193" formatCode="#&quot;人&quot;;;"/>
    <numFmt numFmtId="194" formatCode="@&quot;人&quot;"/>
    <numFmt numFmtId="195" formatCode="h:mm;@"/>
    <numFmt numFmtId="196" formatCode="#0.0&quot;時間&quot;"/>
    <numFmt numFmtId="197" formatCode="#,###,##0&quot;a&quot;"/>
    <numFmt numFmtId="198" formatCode="###,###,###,###,##0&quot;円&quot;"/>
    <numFmt numFmtId="199" formatCode="###,###,###,###,##0&quot;円&quot;;;"/>
    <numFmt numFmtId="200" formatCode="#,###&quot;a&quot;"/>
    <numFmt numFmtId="201" formatCode="#,###&quot; 円/10a&quot;"/>
    <numFmt numFmtId="202" formatCode="#,##0&quot;人&quot;"/>
    <numFmt numFmtId="203" formatCode="0.00_ "/>
    <numFmt numFmtId="204" formatCode=";;;@"/>
    <numFmt numFmtId="205" formatCode="#,##0.00_ "/>
    <numFmt numFmtId="206" formatCode="#,##0.0&quot; km&quot;"/>
    <numFmt numFmtId="207" formatCode="#&quot;人&quot;"/>
    <numFmt numFmtId="208" formatCode="#&quot;団体&quot;"/>
    <numFmt numFmtId="209" formatCode="#&quot;人・団体&quot;"/>
    <numFmt numFmtId="210" formatCode="&quot;平成 &quot;#&quot; 年度&quot;"/>
    <numFmt numFmtId="211" formatCode="#,###,###&quot;a&quot;"/>
    <numFmt numFmtId="212" formatCode="##,###,###&quot; a&quot;"/>
    <numFmt numFmtId="213" formatCode="###,##0.0&quot; km&quot;"/>
    <numFmt numFmtId="214" formatCode="&quot;(&quot;#,###&quot; a )&quot;;\-#,###;&quot;&quot;;@"/>
    <numFmt numFmtId="215" formatCode="&quot;(&quot;#,###&quot; 円 )&quot;;\-#,###;&quot;&quot;;@"/>
    <numFmt numFmtId="216" formatCode="&quot;(&quot;#,##0.0&quot; km)&quot;;\-#,##0.0;&quot;&quot;;@"/>
    <numFmt numFmtId="217" formatCode="&quot;(&quot;#,###&quot; 箇所 )&quot;;\-#,###;&quot;&quot;;@"/>
    <numFmt numFmtId="218" formatCode="0.00_);[Red]\(0.00\)"/>
    <numFmt numFmtId="219" formatCode="#,###&quot; 円/組織&quot;"/>
    <numFmt numFmtId="220" formatCode="0.000"/>
    <numFmt numFmtId="221" formatCode="&quot;(&quot;#,###&quot;)&quot;;\-#,###;&quot;&quot;;@"/>
    <numFmt numFmtId="222" formatCode="#,##0;&quot;▲ &quot;#,##0"/>
    <numFmt numFmtId="223" formatCode="General;;"/>
    <numFmt numFmtId="224" formatCode="#&quot; 年度&quot;"/>
    <numFmt numFmtId="225" formatCode="###,###,###&quot;a&quot;"/>
    <numFmt numFmtId="226" formatCode="&quot;(&quot;#,##0.00&quot; a )&quot;;\-#,###;&quot;&quot;;@"/>
    <numFmt numFmtId="227" formatCode="#,###&quot; 円/年・組織&quot;"/>
    <numFmt numFmtId="228" formatCode="#&quot;月&quot;"/>
    <numFmt numFmtId="229" formatCode="&quot;令和 &quot;#&quot; 年度&quot;"/>
    <numFmt numFmtId="230" formatCode="General&quot;時間&quot;"/>
  </numFmts>
  <fonts count="1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6"/>
      <name val="ＭＳ ゴシック"/>
      <family val="3"/>
      <charset val="128"/>
    </font>
    <font>
      <sz val="10"/>
      <name val="Meiryo UI"/>
      <family val="3"/>
      <charset val="128"/>
    </font>
    <font>
      <sz val="13"/>
      <name val="メイリオ"/>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2"/>
      <color theme="1"/>
      <name val="メイリオ"/>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sz val="14"/>
      <color theme="1"/>
      <name val="Meiryo UI"/>
      <family val="3"/>
      <charset val="128"/>
    </font>
    <font>
      <i/>
      <sz val="14"/>
      <color theme="1"/>
      <name val="メイリオ"/>
      <family val="3"/>
      <charset val="128"/>
    </font>
    <font>
      <b/>
      <sz val="10"/>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6"/>
      <color rgb="FFFF0000"/>
      <name val="ＭＳ Ｐゴシック"/>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6"/>
      <name val="ＭＳ Ｐゴシック"/>
      <family val="3"/>
      <charset val="128"/>
    </font>
    <font>
      <sz val="9"/>
      <color theme="1"/>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2"/>
      <color theme="0"/>
      <name val="メイリオ"/>
      <family val="3"/>
      <charset val="128"/>
    </font>
    <font>
      <sz val="10"/>
      <color rgb="FFFF0000"/>
      <name val="ＭＳ 明朝"/>
      <family val="1"/>
      <charset val="128"/>
    </font>
    <font>
      <sz val="6"/>
      <name val="ＭＳ Ｐゴシック"/>
      <family val="2"/>
      <charset val="128"/>
      <scheme val="minor"/>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10"/>
      <color rgb="FFFF0000"/>
      <name val="HG丸ｺﾞｼｯｸM-PRO"/>
      <family val="3"/>
      <charset val="128"/>
    </font>
    <font>
      <sz val="12"/>
      <color theme="1"/>
      <name val="ＭＳ Ｐゴシック"/>
      <family val="3"/>
      <charset val="128"/>
      <scheme val="minor"/>
    </font>
    <font>
      <sz val="10.5"/>
      <color theme="1"/>
      <name val="ＭＳ Ｐゴシック"/>
      <family val="3"/>
      <charset val="128"/>
      <scheme val="minor"/>
    </font>
    <font>
      <sz val="6"/>
      <name val="HG丸ｺﾞｼｯｸM-PRO"/>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b/>
      <sz val="12"/>
      <name val="BIZ UDゴシック"/>
      <family val="3"/>
      <charset val="128"/>
    </font>
    <font>
      <b/>
      <sz val="11"/>
      <name val="BIZ UDゴシック"/>
      <family val="3"/>
      <charset val="128"/>
    </font>
    <font>
      <b/>
      <sz val="15"/>
      <name val="BIZ UDゴシック"/>
      <family val="3"/>
      <charset val="128"/>
    </font>
    <font>
      <sz val="12"/>
      <name val="BIZ UDゴシック"/>
      <family val="3"/>
      <charset val="128"/>
    </font>
    <font>
      <sz val="10"/>
      <name val="BIZ UDゴシック"/>
      <family val="3"/>
      <charset val="128"/>
    </font>
  </fonts>
  <fills count="25">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D966"/>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E699"/>
        <bgColor indexed="64"/>
      </patternFill>
    </fill>
    <fill>
      <patternFill patternType="solid">
        <fgColor rgb="FFF2F2F2"/>
        <bgColor indexed="64"/>
      </patternFill>
    </fill>
    <fill>
      <patternFill patternType="solid">
        <fgColor rgb="FFD9D9D9"/>
        <bgColor indexed="64"/>
      </patternFill>
    </fill>
    <fill>
      <patternFill patternType="solid">
        <fgColor indexed="9"/>
        <bgColor indexed="64"/>
      </patternFill>
    </fill>
    <fill>
      <patternFill patternType="solid">
        <fgColor theme="0" tint="-0.249977111117893"/>
        <bgColor indexed="64"/>
      </patternFill>
    </fill>
    <fill>
      <patternFill patternType="solid">
        <fgColor rgb="FFBFBFBF"/>
        <bgColor indexed="64"/>
      </patternFill>
    </fill>
  </fills>
  <borders count="2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style="thin">
        <color indexed="64"/>
      </bottom>
      <diagonal style="thin">
        <color indexed="64"/>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style="thin">
        <color indexed="64"/>
      </left>
      <right/>
      <top/>
      <bottom style="thin">
        <color theme="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auto="1"/>
      </left>
      <right/>
      <top style="hair">
        <color theme="1"/>
      </top>
      <bottom style="thin">
        <color auto="1"/>
      </bottom>
      <diagonal/>
    </border>
    <border>
      <left/>
      <right/>
      <top style="hair">
        <color theme="1"/>
      </top>
      <bottom style="thin">
        <color auto="1"/>
      </bottom>
      <diagonal/>
    </border>
    <border>
      <left/>
      <right style="thin">
        <color auto="1"/>
      </right>
      <top style="hair">
        <color theme="1"/>
      </top>
      <bottom style="thin">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theme="1"/>
      </top>
      <bottom/>
      <diagonal/>
    </border>
  </borders>
  <cellStyleXfs count="25">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44" fillId="0" borderId="0"/>
    <xf numFmtId="0" fontId="44" fillId="0" borderId="0">
      <alignment vertical="center"/>
    </xf>
    <xf numFmtId="0" fontId="3" fillId="0" borderId="0">
      <alignment vertical="center"/>
    </xf>
    <xf numFmtId="0" fontId="40" fillId="0" borderId="0"/>
    <xf numFmtId="0" fontId="44" fillId="0" borderId="0">
      <alignment vertical="center"/>
    </xf>
    <xf numFmtId="0" fontId="3" fillId="0" borderId="0"/>
    <xf numFmtId="0" fontId="44" fillId="0" borderId="0">
      <alignment vertical="center"/>
    </xf>
    <xf numFmtId="0" fontId="44" fillId="0" borderId="0">
      <alignment vertical="center"/>
    </xf>
    <xf numFmtId="0" fontId="45" fillId="0" borderId="0">
      <alignment vertical="center"/>
    </xf>
    <xf numFmtId="0" fontId="3" fillId="0" borderId="0"/>
    <xf numFmtId="0" fontId="3" fillId="0" borderId="0"/>
    <xf numFmtId="0" fontId="3" fillId="0" borderId="0">
      <alignment vertical="center"/>
    </xf>
    <xf numFmtId="0" fontId="3" fillId="0" borderId="0"/>
    <xf numFmtId="0" fontId="2" fillId="0" borderId="0">
      <alignment vertical="center"/>
    </xf>
    <xf numFmtId="0" fontId="104" fillId="0" borderId="0"/>
    <xf numFmtId="38" fontId="104" fillId="0" borderId="0" applyFont="0" applyFill="0" applyBorder="0" applyAlignment="0" applyProtection="0">
      <alignment vertical="center"/>
    </xf>
    <xf numFmtId="0" fontId="1" fillId="0" borderId="0">
      <alignment vertical="center"/>
    </xf>
    <xf numFmtId="0" fontId="47" fillId="0" borderId="0">
      <alignment vertical="center"/>
    </xf>
    <xf numFmtId="0" fontId="3" fillId="0" borderId="0"/>
    <xf numFmtId="38" fontId="44" fillId="0" borderId="0" applyFont="0" applyFill="0" applyBorder="0" applyAlignment="0" applyProtection="0">
      <alignment vertical="center"/>
    </xf>
    <xf numFmtId="38" fontId="3" fillId="0" borderId="0" applyFont="0" applyFill="0" applyBorder="0" applyAlignment="0" applyProtection="0">
      <alignment vertical="center"/>
    </xf>
  </cellStyleXfs>
  <cellXfs count="2325">
    <xf numFmtId="0" fontId="0" fillId="0" borderId="0" xfId="0">
      <alignment vertical="center"/>
    </xf>
    <xf numFmtId="0" fontId="6" fillId="0" borderId="0" xfId="0" applyFont="1">
      <alignment vertical="center"/>
    </xf>
    <xf numFmtId="0" fontId="8"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14" applyFont="1"/>
    <xf numFmtId="0" fontId="46" fillId="0" borderId="0" xfId="0" applyFont="1">
      <alignment vertical="center"/>
    </xf>
    <xf numFmtId="0" fontId="16" fillId="0" borderId="0" xfId="0" applyFont="1" applyAlignment="1">
      <alignment vertical="center" wrapText="1"/>
    </xf>
    <xf numFmtId="0" fontId="44" fillId="0" borderId="0" xfId="5">
      <alignment vertical="center"/>
    </xf>
    <xf numFmtId="0" fontId="47" fillId="0" borderId="0" xfId="5" applyFont="1">
      <alignment vertical="center"/>
    </xf>
    <xf numFmtId="0" fontId="48" fillId="0" borderId="0" xfId="5" applyFont="1" applyAlignment="1">
      <alignment horizontal="left" vertical="center"/>
    </xf>
    <xf numFmtId="0" fontId="47" fillId="0" borderId="0" xfId="5" applyFont="1" applyAlignment="1">
      <alignment horizontal="left" vertical="center" indent="1"/>
    </xf>
    <xf numFmtId="0" fontId="49" fillId="0" borderId="0" xfId="5" applyFont="1">
      <alignment vertical="center"/>
    </xf>
    <xf numFmtId="0" fontId="6" fillId="0" borderId="0" xfId="0" applyFont="1" applyAlignment="1">
      <alignment horizontal="center" vertical="center"/>
    </xf>
    <xf numFmtId="0" fontId="46" fillId="0" borderId="0" xfId="12" applyFont="1">
      <alignment vertical="center"/>
    </xf>
    <xf numFmtId="0" fontId="21" fillId="0" borderId="0" xfId="5" applyFont="1">
      <alignment vertical="center"/>
    </xf>
    <xf numFmtId="0" fontId="21" fillId="0" borderId="0" xfId="5" applyFont="1" applyAlignment="1">
      <alignment horizontal="left" vertical="center"/>
    </xf>
    <xf numFmtId="0" fontId="28"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184" fontId="24" fillId="0" borderId="6" xfId="0" applyNumberFormat="1" applyFont="1" applyBorder="1" applyAlignment="1">
      <alignment horizontal="center" vertical="center"/>
    </xf>
    <xf numFmtId="184" fontId="10" fillId="0" borderId="0" xfId="0" applyNumberFormat="1" applyFont="1" applyAlignment="1">
      <alignment horizontal="left" vertical="center"/>
    </xf>
    <xf numFmtId="0" fontId="6" fillId="0" borderId="9" xfId="0" applyFont="1" applyBorder="1">
      <alignment vertical="center"/>
    </xf>
    <xf numFmtId="0" fontId="6" fillId="0" borderId="10" xfId="0" applyFont="1" applyBorder="1">
      <alignment vertical="center"/>
    </xf>
    <xf numFmtId="0" fontId="6" fillId="0" borderId="6"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5" xfId="0" applyFont="1" applyBorder="1">
      <alignment vertical="center"/>
    </xf>
    <xf numFmtId="0" fontId="6" fillId="0" borderId="13" xfId="0" applyFont="1" applyBorder="1">
      <alignment vertical="center"/>
    </xf>
    <xf numFmtId="0" fontId="6" fillId="0" borderId="14" xfId="0" applyFont="1" applyBorder="1">
      <alignment vertical="center"/>
    </xf>
    <xf numFmtId="0" fontId="5" fillId="2" borderId="1" xfId="0" applyFont="1" applyFill="1" applyBorder="1" applyAlignment="1">
      <alignment horizontal="center" vertical="center"/>
    </xf>
    <xf numFmtId="0" fontId="16" fillId="0" borderId="0" xfId="0" applyFont="1" applyAlignment="1">
      <alignment horizontal="center" vertical="center"/>
    </xf>
    <xf numFmtId="0" fontId="16" fillId="0" borderId="0" xfId="14" applyFont="1" applyAlignment="1">
      <alignment horizontal="center" vertical="center"/>
    </xf>
    <xf numFmtId="0" fontId="17" fillId="0" borderId="0" xfId="0" applyFont="1" applyAlignment="1">
      <alignment horizontal="center" vertical="center"/>
    </xf>
    <xf numFmtId="0" fontId="16" fillId="0" borderId="0" xfId="14" applyFont="1" applyAlignment="1">
      <alignment vertical="center"/>
    </xf>
    <xf numFmtId="0" fontId="51" fillId="0" borderId="0" xfId="0" applyFont="1">
      <alignment vertical="center"/>
    </xf>
    <xf numFmtId="0" fontId="51" fillId="0" borderId="0" xfId="0" applyFont="1" applyAlignment="1">
      <alignment horizontal="justify" vertical="center"/>
    </xf>
    <xf numFmtId="0" fontId="51" fillId="0" borderId="0" xfId="0" applyFont="1" applyAlignment="1">
      <alignment horizontal="center" vertical="center"/>
    </xf>
    <xf numFmtId="0" fontId="46" fillId="0" borderId="0" xfId="0" applyFont="1" applyAlignment="1">
      <alignment horizontal="center" vertical="center"/>
    </xf>
    <xf numFmtId="0" fontId="52" fillId="0" borderId="0" xfId="12" applyFont="1">
      <alignment vertical="center"/>
    </xf>
    <xf numFmtId="0" fontId="46" fillId="0" borderId="12" xfId="12" applyFont="1" applyBorder="1">
      <alignment vertical="center"/>
    </xf>
    <xf numFmtId="0" fontId="46" fillId="0" borderId="0" xfId="12" applyFont="1" applyAlignment="1">
      <alignment horizontal="center" vertical="center"/>
    </xf>
    <xf numFmtId="0" fontId="8" fillId="0" borderId="0" xfId="0" applyFont="1" applyAlignment="1">
      <alignment horizontal="left" vertical="center"/>
    </xf>
    <xf numFmtId="0" fontId="57" fillId="0" borderId="0" xfId="5" applyFont="1">
      <alignment vertical="center"/>
    </xf>
    <xf numFmtId="0" fontId="21" fillId="3" borderId="0" xfId="5" applyFont="1" applyFill="1" applyAlignment="1">
      <alignment horizontal="left" vertical="center"/>
    </xf>
    <xf numFmtId="0" fontId="58" fillId="3" borderId="0" xfId="5" applyFont="1" applyFill="1" applyAlignment="1">
      <alignment horizontal="left" vertical="center"/>
    </xf>
    <xf numFmtId="0" fontId="47" fillId="0" borderId="0" xfId="5" applyFont="1" applyAlignment="1">
      <alignment vertical="center" wrapText="1"/>
    </xf>
    <xf numFmtId="0" fontId="49" fillId="0" borderId="0" xfId="5" applyFont="1" applyAlignment="1">
      <alignment vertical="center" wrapText="1"/>
    </xf>
    <xf numFmtId="0" fontId="47" fillId="0" borderId="0" xfId="5" applyFont="1" applyAlignment="1">
      <alignment horizontal="left" vertical="center" wrapText="1"/>
    </xf>
    <xf numFmtId="0" fontId="44" fillId="0" borderId="0" xfId="5" applyAlignment="1">
      <alignment vertical="center" wrapText="1"/>
    </xf>
    <xf numFmtId="0" fontId="6" fillId="2" borderId="1" xfId="0" applyFont="1" applyFill="1" applyBorder="1" applyAlignment="1">
      <alignment horizontal="center" vertical="center"/>
    </xf>
    <xf numFmtId="0" fontId="46" fillId="3" borderId="1" xfId="12" applyFont="1" applyFill="1" applyBorder="1" applyAlignment="1">
      <alignment horizontal="center" vertical="center"/>
    </xf>
    <xf numFmtId="0" fontId="51" fillId="8" borderId="0" xfId="0" applyFont="1" applyFill="1" applyAlignment="1">
      <alignment horizontal="left" vertical="center"/>
    </xf>
    <xf numFmtId="0" fontId="16" fillId="8" borderId="0" xfId="0" applyFont="1" applyFill="1" applyAlignment="1">
      <alignment horizontal="left" vertical="center"/>
    </xf>
    <xf numFmtId="0" fontId="6" fillId="0" borderId="36" xfId="0" applyFont="1" applyBorder="1">
      <alignment vertical="center"/>
    </xf>
    <xf numFmtId="0" fontId="6" fillId="3" borderId="42" xfId="0" applyFont="1" applyFill="1" applyBorder="1">
      <alignment vertical="center"/>
    </xf>
    <xf numFmtId="0" fontId="5" fillId="0" borderId="0" xfId="11" applyFont="1">
      <alignment vertical="center"/>
    </xf>
    <xf numFmtId="0" fontId="29" fillId="0" borderId="17" xfId="11" applyFont="1" applyBorder="1" applyAlignment="1">
      <alignment horizontal="left" vertical="center"/>
    </xf>
    <xf numFmtId="0" fontId="29" fillId="0" borderId="18" xfId="11" applyFont="1" applyBorder="1" applyAlignment="1">
      <alignment horizontal="center" vertical="center"/>
    </xf>
    <xf numFmtId="0" fontId="29" fillId="0" borderId="19" xfId="11" applyFont="1" applyBorder="1" applyAlignment="1">
      <alignment horizontal="center" vertical="center"/>
    </xf>
    <xf numFmtId="0" fontId="5" fillId="2" borderId="2" xfId="11" applyFont="1" applyFill="1" applyBorder="1" applyAlignment="1">
      <alignment horizontal="center" vertical="center" wrapText="1"/>
    </xf>
    <xf numFmtId="0" fontId="5" fillId="2" borderId="16" xfId="11" applyFont="1" applyFill="1" applyBorder="1" applyAlignment="1">
      <alignment horizontal="center" vertical="center" wrapText="1"/>
    </xf>
    <xf numFmtId="0" fontId="5" fillId="2" borderId="4" xfId="11" applyFont="1" applyFill="1" applyBorder="1" applyAlignment="1">
      <alignment horizontal="center" vertical="center" wrapText="1"/>
    </xf>
    <xf numFmtId="0" fontId="5" fillId="0" borderId="2" xfId="11" applyFont="1" applyBorder="1" applyAlignment="1">
      <alignment horizontal="center" vertical="center" wrapText="1"/>
    </xf>
    <xf numFmtId="0" fontId="5" fillId="0" borderId="1" xfId="11" applyFont="1" applyBorder="1" applyAlignment="1">
      <alignment horizontal="center" vertical="center"/>
    </xf>
    <xf numFmtId="0" fontId="5" fillId="0" borderId="4"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1" xfId="11" applyFont="1" applyBorder="1" applyAlignment="1">
      <alignment horizontal="left" vertical="top"/>
    </xf>
    <xf numFmtId="0" fontId="29" fillId="0" borderId="0" xfId="11" applyFont="1">
      <alignment vertical="center"/>
    </xf>
    <xf numFmtId="0" fontId="5" fillId="0" borderId="10" xfId="11" applyFont="1" applyBorder="1">
      <alignment vertical="center"/>
    </xf>
    <xf numFmtId="0" fontId="5" fillId="0" borderId="6" xfId="11" applyFont="1" applyBorder="1">
      <alignment vertical="center"/>
    </xf>
    <xf numFmtId="0" fontId="5" fillId="0" borderId="11" xfId="11" applyFont="1" applyBorder="1">
      <alignment vertical="center"/>
    </xf>
    <xf numFmtId="0" fontId="5" fillId="0" borderId="12" xfId="11" applyFont="1" applyBorder="1">
      <alignment vertical="center"/>
    </xf>
    <xf numFmtId="0" fontId="5" fillId="0" borderId="9" xfId="11" applyFont="1" applyBorder="1">
      <alignment vertical="center"/>
    </xf>
    <xf numFmtId="0" fontId="5" fillId="0" borderId="5" xfId="11" applyFont="1" applyBorder="1">
      <alignment vertical="center"/>
    </xf>
    <xf numFmtId="0" fontId="5" fillId="0" borderId="13" xfId="11" applyFont="1" applyBorder="1">
      <alignment vertical="center"/>
    </xf>
    <xf numFmtId="0" fontId="5" fillId="0" borderId="14" xfId="11" applyFont="1" applyBorder="1">
      <alignment vertical="center"/>
    </xf>
    <xf numFmtId="0" fontId="46" fillId="3" borderId="0" xfId="12" applyFont="1" applyFill="1">
      <alignment vertical="center"/>
    </xf>
    <xf numFmtId="0" fontId="46" fillId="0" borderId="0" xfId="12" applyFont="1" applyAlignment="1">
      <alignment vertical="center" wrapText="1"/>
    </xf>
    <xf numFmtId="0" fontId="16" fillId="0" borderId="0" xfId="14" applyFont="1" applyAlignment="1">
      <alignment horizontal="left"/>
    </xf>
    <xf numFmtId="0" fontId="62" fillId="0" borderId="1" xfId="5" applyFont="1" applyBorder="1" applyAlignment="1">
      <alignment vertical="center" wrapText="1"/>
    </xf>
    <xf numFmtId="0" fontId="64" fillId="0" borderId="1" xfId="5" applyFont="1" applyBorder="1" applyAlignment="1">
      <alignment horizontal="center" vertical="center" wrapText="1"/>
    </xf>
    <xf numFmtId="0" fontId="63" fillId="0" borderId="1" xfId="5" applyFont="1" applyBorder="1" applyAlignment="1">
      <alignment horizontal="center" vertical="center" wrapText="1"/>
    </xf>
    <xf numFmtId="0" fontId="64" fillId="0" borderId="8" xfId="5" applyFont="1" applyBorder="1" applyAlignment="1">
      <alignment vertical="center" wrapText="1"/>
    </xf>
    <xf numFmtId="0" fontId="64" fillId="0" borderId="49" xfId="5" applyFont="1" applyBorder="1" applyAlignment="1">
      <alignment vertical="center" wrapText="1"/>
    </xf>
    <xf numFmtId="0" fontId="63" fillId="0" borderId="1" xfId="5" applyFont="1" applyBorder="1" applyAlignment="1">
      <alignment horizontal="left" vertical="center" wrapText="1"/>
    </xf>
    <xf numFmtId="0" fontId="63" fillId="0" borderId="4" xfId="5" applyFont="1" applyBorder="1" applyAlignment="1">
      <alignment horizontal="left" vertical="center" wrapText="1"/>
    </xf>
    <xf numFmtId="0" fontId="64" fillId="0" borderId="1" xfId="5" applyFont="1" applyBorder="1" applyAlignment="1">
      <alignment vertical="center" wrapText="1"/>
    </xf>
    <xf numFmtId="0" fontId="64" fillId="0" borderId="50" xfId="5" applyFont="1" applyBorder="1" applyAlignment="1">
      <alignment vertical="center" wrapText="1"/>
    </xf>
    <xf numFmtId="0" fontId="64" fillId="0" borderId="51" xfId="5" applyFont="1" applyBorder="1" applyAlignment="1">
      <alignment vertical="center" wrapText="1"/>
    </xf>
    <xf numFmtId="0" fontId="64" fillId="0" borderId="52" xfId="5" applyFont="1" applyBorder="1" applyAlignment="1">
      <alignment vertical="center" wrapText="1"/>
    </xf>
    <xf numFmtId="0" fontId="63" fillId="0" borderId="3" xfId="5" applyFont="1" applyBorder="1" applyAlignment="1">
      <alignment vertical="center" wrapText="1"/>
    </xf>
    <xf numFmtId="0" fontId="63" fillId="0" borderId="1" xfId="5" applyFont="1" applyBorder="1" applyAlignment="1">
      <alignment vertical="center" wrapText="1"/>
    </xf>
    <xf numFmtId="0" fontId="64" fillId="0" borderId="1" xfId="5" applyFont="1" applyBorder="1">
      <alignment vertical="center"/>
    </xf>
    <xf numFmtId="0" fontId="64" fillId="0" borderId="50" xfId="5" applyFont="1" applyBorder="1">
      <alignment vertical="center"/>
    </xf>
    <xf numFmtId="0" fontId="64" fillId="0" borderId="49" xfId="5" applyFont="1" applyBorder="1">
      <alignment vertical="center"/>
    </xf>
    <xf numFmtId="0" fontId="64" fillId="0" borderId="2" xfId="5" applyFont="1" applyBorder="1">
      <alignment vertical="center"/>
    </xf>
    <xf numFmtId="0" fontId="64" fillId="0" borderId="3" xfId="5" applyFont="1" applyBorder="1">
      <alignment vertical="center"/>
    </xf>
    <xf numFmtId="0" fontId="64" fillId="0" borderId="51" xfId="5" applyFont="1" applyBorder="1">
      <alignment vertical="center"/>
    </xf>
    <xf numFmtId="0" fontId="64" fillId="0" borderId="52" xfId="5" applyFont="1" applyBorder="1">
      <alignment vertical="center"/>
    </xf>
    <xf numFmtId="0" fontId="63" fillId="0" borderId="1" xfId="5" applyFont="1" applyBorder="1" applyAlignment="1">
      <alignment vertical="top" wrapText="1"/>
    </xf>
    <xf numFmtId="0" fontId="64" fillId="0" borderId="1" xfId="5" applyFont="1" applyBorder="1" applyAlignment="1">
      <alignment horizontal="center" vertical="center"/>
    </xf>
    <xf numFmtId="0" fontId="63" fillId="0" borderId="16" xfId="5" applyFont="1" applyBorder="1" applyAlignment="1">
      <alignment horizontal="center" vertical="center" wrapText="1"/>
    </xf>
    <xf numFmtId="0" fontId="63" fillId="0" borderId="0" xfId="5" applyFont="1">
      <alignment vertical="center"/>
    </xf>
    <xf numFmtId="0" fontId="63" fillId="0" borderId="0" xfId="5" applyFont="1" applyAlignment="1">
      <alignment horizontal="left" vertical="center"/>
    </xf>
    <xf numFmtId="0" fontId="64" fillId="0" borderId="0" xfId="5" applyFont="1">
      <alignment vertical="center"/>
    </xf>
    <xf numFmtId="0" fontId="63" fillId="0" borderId="0" xfId="5" applyFont="1" applyAlignment="1">
      <alignment horizontal="left" vertical="center" indent="1"/>
    </xf>
    <xf numFmtId="0" fontId="63" fillId="0" borderId="0" xfId="5" applyFont="1" applyAlignment="1">
      <alignment vertical="center" wrapText="1"/>
    </xf>
    <xf numFmtId="0" fontId="63" fillId="0" borderId="1" xfId="5" applyFont="1" applyBorder="1" applyAlignment="1">
      <alignment vertical="center" wrapText="1" shrinkToFit="1"/>
    </xf>
    <xf numFmtId="0" fontId="63" fillId="0" borderId="5" xfId="5" applyFont="1" applyBorder="1" applyAlignment="1">
      <alignment horizontal="center" vertical="center" wrapText="1"/>
    </xf>
    <xf numFmtId="0" fontId="64" fillId="0" borderId="53" xfId="5" applyFont="1" applyBorder="1">
      <alignment vertical="center"/>
    </xf>
    <xf numFmtId="0" fontId="64" fillId="0" borderId="53" xfId="5" applyFont="1" applyBorder="1" applyAlignment="1">
      <alignment vertical="center" wrapText="1"/>
    </xf>
    <xf numFmtId="0" fontId="63" fillId="0" borderId="1" xfId="5" applyFont="1" applyBorder="1" applyAlignment="1">
      <alignment vertical="top"/>
    </xf>
    <xf numFmtId="0" fontId="63" fillId="0" borderId="1" xfId="5" applyFont="1" applyBorder="1" applyAlignment="1">
      <alignment horizontal="left" vertical="top"/>
    </xf>
    <xf numFmtId="0" fontId="6" fillId="0" borderId="0" xfId="6" applyFont="1" applyAlignment="1">
      <alignment horizontal="right" vertical="center"/>
    </xf>
    <xf numFmtId="0" fontId="29" fillId="0" borderId="43" xfId="0" applyFont="1" applyBorder="1">
      <alignment vertical="center"/>
    </xf>
    <xf numFmtId="0" fontId="29" fillId="0" borderId="36" xfId="0" applyFont="1" applyBorder="1">
      <alignment vertical="center"/>
    </xf>
    <xf numFmtId="0" fontId="8" fillId="14" borderId="0" xfId="0" applyFont="1" applyFill="1">
      <alignment vertical="center"/>
    </xf>
    <xf numFmtId="0" fontId="6" fillId="14" borderId="0" xfId="0" applyFont="1" applyFill="1">
      <alignment vertical="center"/>
    </xf>
    <xf numFmtId="0" fontId="6" fillId="3" borderId="147" xfId="0" applyFont="1" applyFill="1" applyBorder="1">
      <alignment vertical="center"/>
    </xf>
    <xf numFmtId="0" fontId="6" fillId="0" borderId="153" xfId="0" applyFont="1" applyBorder="1">
      <alignment vertical="center"/>
    </xf>
    <xf numFmtId="0" fontId="6" fillId="0" borderId="72" xfId="0" applyFont="1" applyBorder="1">
      <alignment vertical="center"/>
    </xf>
    <xf numFmtId="0" fontId="6" fillId="0" borderId="154" xfId="0" applyFont="1" applyBorder="1">
      <alignment vertical="center"/>
    </xf>
    <xf numFmtId="0" fontId="6" fillId="0" borderId="147" xfId="0" applyFont="1" applyBorder="1">
      <alignment vertical="center"/>
    </xf>
    <xf numFmtId="0" fontId="6" fillId="0" borderId="155" xfId="0" applyFont="1" applyBorder="1">
      <alignment vertical="center"/>
    </xf>
    <xf numFmtId="0" fontId="6" fillId="0" borderId="156" xfId="0" applyFont="1" applyBorder="1">
      <alignment vertical="center"/>
    </xf>
    <xf numFmtId="0" fontId="6" fillId="0" borderId="9" xfId="0" applyFont="1" applyBorder="1" applyAlignment="1">
      <alignment horizontal="left" vertical="center"/>
    </xf>
    <xf numFmtId="0" fontId="23" fillId="0" borderId="1" xfId="0" applyFont="1" applyBorder="1">
      <alignment vertical="center"/>
    </xf>
    <xf numFmtId="0" fontId="23" fillId="0" borderId="1" xfId="0" applyFont="1" applyBorder="1" applyAlignment="1">
      <alignment vertical="center" wrapText="1"/>
    </xf>
    <xf numFmtId="0" fontId="23" fillId="0" borderId="152" xfId="0" applyFont="1" applyBorder="1">
      <alignment vertical="center"/>
    </xf>
    <xf numFmtId="0" fontId="23" fillId="0" borderId="8" xfId="0" applyFont="1" applyBorder="1" applyAlignment="1">
      <alignment horizontal="left" vertical="center"/>
    </xf>
    <xf numFmtId="0" fontId="23" fillId="0" borderId="1" xfId="0" applyFont="1" applyBorder="1" applyAlignment="1">
      <alignment horizontal="left" vertical="center"/>
    </xf>
    <xf numFmtId="0" fontId="23" fillId="0" borderId="3" xfId="0" applyFont="1" applyBorder="1" applyAlignment="1">
      <alignment horizontal="left" vertical="center"/>
    </xf>
    <xf numFmtId="0" fontId="23" fillId="5" borderId="145" xfId="0" applyFont="1" applyFill="1" applyBorder="1" applyAlignment="1">
      <alignment horizontal="left" vertical="center"/>
    </xf>
    <xf numFmtId="0" fontId="23" fillId="5" borderId="145" xfId="0" applyFont="1" applyFill="1" applyBorder="1" applyAlignment="1">
      <alignment vertical="center" wrapText="1"/>
    </xf>
    <xf numFmtId="0" fontId="23" fillId="5" borderId="1" xfId="0" applyFont="1" applyFill="1" applyBorder="1">
      <alignment vertical="center"/>
    </xf>
    <xf numFmtId="0" fontId="23" fillId="5" borderId="1" xfId="0" applyFont="1" applyFill="1" applyBorder="1" applyAlignment="1">
      <alignment vertical="center" wrapText="1"/>
    </xf>
    <xf numFmtId="0" fontId="23" fillId="0" borderId="145" xfId="0" applyFont="1" applyBorder="1" applyAlignment="1">
      <alignment horizontal="left" vertical="center"/>
    </xf>
    <xf numFmtId="0" fontId="23" fillId="0" borderId="27" xfId="0" applyFont="1" applyBorder="1" applyAlignment="1">
      <alignment horizontal="center" vertical="center"/>
    </xf>
    <xf numFmtId="0" fontId="50" fillId="0" borderId="0" xfId="5" applyFont="1">
      <alignment vertical="center"/>
    </xf>
    <xf numFmtId="0" fontId="76" fillId="0" borderId="0" xfId="0" applyFont="1">
      <alignment vertical="center"/>
    </xf>
    <xf numFmtId="0" fontId="77" fillId="11" borderId="50" xfId="5" applyFont="1" applyFill="1" applyBorder="1" applyAlignment="1">
      <alignment horizontal="center" vertical="center"/>
    </xf>
    <xf numFmtId="0" fontId="76" fillId="0" borderId="50" xfId="0" applyFont="1" applyBorder="1">
      <alignment vertical="center"/>
    </xf>
    <xf numFmtId="0" fontId="76" fillId="0" borderId="56" xfId="0" applyFont="1" applyBorder="1">
      <alignment vertical="center"/>
    </xf>
    <xf numFmtId="0" fontId="76" fillId="0" borderId="2" xfId="0" applyFont="1" applyBorder="1">
      <alignment vertical="center"/>
    </xf>
    <xf numFmtId="0" fontId="77" fillId="0" borderId="51" xfId="5" applyFont="1" applyBorder="1">
      <alignment vertical="center"/>
    </xf>
    <xf numFmtId="0" fontId="76" fillId="0" borderId="3" xfId="0" applyFont="1" applyBorder="1">
      <alignment vertical="center"/>
    </xf>
    <xf numFmtId="0" fontId="76" fillId="0" borderId="5" xfId="0" applyFont="1" applyBorder="1">
      <alignment vertical="center"/>
    </xf>
    <xf numFmtId="0" fontId="76" fillId="0" borderId="51" xfId="0" applyFont="1" applyBorder="1">
      <alignment vertical="center"/>
    </xf>
    <xf numFmtId="0" fontId="76" fillId="0" borderId="53" xfId="0" applyFont="1" applyBorder="1">
      <alignment vertical="center"/>
    </xf>
    <xf numFmtId="0" fontId="76" fillId="0" borderId="149" xfId="0" applyFont="1" applyBorder="1">
      <alignment vertical="center"/>
    </xf>
    <xf numFmtId="0" fontId="76" fillId="0" borderId="79" xfId="0" applyFont="1" applyBorder="1">
      <alignment vertical="center"/>
    </xf>
    <xf numFmtId="0" fontId="76" fillId="0" borderId="57" xfId="0" applyFont="1" applyBorder="1">
      <alignment vertical="center"/>
    </xf>
    <xf numFmtId="0" fontId="76" fillId="0" borderId="0" xfId="0" applyFont="1" applyAlignment="1">
      <alignment horizontal="center" vertical="center"/>
    </xf>
    <xf numFmtId="0" fontId="77" fillId="0" borderId="0" xfId="5" applyFont="1">
      <alignment vertical="center"/>
    </xf>
    <xf numFmtId="0" fontId="76" fillId="0" borderId="49" xfId="0" applyFont="1" applyBorder="1">
      <alignment vertical="center"/>
    </xf>
    <xf numFmtId="0" fontId="76" fillId="0" borderId="12" xfId="0" applyFont="1" applyBorder="1" applyAlignment="1">
      <alignment horizontal="center" vertical="center"/>
    </xf>
    <xf numFmtId="0" fontId="76" fillId="0" borderId="12" xfId="0" applyFont="1" applyBorder="1" applyAlignment="1">
      <alignment vertical="center" shrinkToFit="1"/>
    </xf>
    <xf numFmtId="0" fontId="76" fillId="0" borderId="0" xfId="0" applyFont="1" applyAlignment="1">
      <alignment vertical="center" shrinkToFit="1"/>
    </xf>
    <xf numFmtId="0" fontId="76" fillId="0" borderId="79" xfId="0" applyFont="1" applyBorder="1" applyAlignment="1">
      <alignment vertical="center" shrinkToFit="1"/>
    </xf>
    <xf numFmtId="0" fontId="76" fillId="0" borderId="57" xfId="0" applyFont="1" applyBorder="1" applyAlignment="1">
      <alignment vertical="center" shrinkToFit="1"/>
    </xf>
    <xf numFmtId="0" fontId="78" fillId="13" borderId="0" xfId="5" applyFont="1" applyFill="1">
      <alignment vertical="center"/>
    </xf>
    <xf numFmtId="0" fontId="78" fillId="13" borderId="0" xfId="0" applyFont="1" applyFill="1">
      <alignment vertical="center"/>
    </xf>
    <xf numFmtId="0" fontId="76" fillId="0" borderId="12" xfId="0" applyFont="1" applyBorder="1">
      <alignment vertical="center"/>
    </xf>
    <xf numFmtId="0" fontId="77" fillId="0" borderId="6" xfId="0" applyFont="1" applyBorder="1" applyAlignment="1">
      <alignment vertical="center" wrapText="1"/>
    </xf>
    <xf numFmtId="0" fontId="77" fillId="0" borderId="77" xfId="0" applyFont="1" applyBorder="1">
      <alignment vertical="center"/>
    </xf>
    <xf numFmtId="0" fontId="76" fillId="0" borderId="151" xfId="0" applyFont="1" applyBorder="1">
      <alignment vertical="center"/>
    </xf>
    <xf numFmtId="0" fontId="76" fillId="0" borderId="9" xfId="0" applyFont="1" applyBorder="1">
      <alignment vertical="center"/>
    </xf>
    <xf numFmtId="0" fontId="76" fillId="11" borderId="147" xfId="0" applyFont="1" applyFill="1" applyBorder="1" applyAlignment="1">
      <alignment vertical="center" wrapText="1" shrinkToFit="1"/>
    </xf>
    <xf numFmtId="0" fontId="76" fillId="11" borderId="146" xfId="0" applyFont="1" applyFill="1" applyBorder="1" applyAlignment="1">
      <alignment vertical="center" wrapText="1"/>
    </xf>
    <xf numFmtId="0" fontId="77" fillId="0" borderId="53" xfId="5" applyFont="1" applyBorder="1">
      <alignment vertical="center"/>
    </xf>
    <xf numFmtId="0" fontId="77" fillId="0" borderId="52" xfId="5" applyFont="1" applyBorder="1">
      <alignment vertical="center"/>
    </xf>
    <xf numFmtId="0" fontId="77" fillId="0" borderId="51" xfId="5" applyFont="1" applyBorder="1" applyAlignment="1">
      <alignment vertical="center" shrinkToFit="1"/>
    </xf>
    <xf numFmtId="0" fontId="77" fillId="11" borderId="150" xfId="5" applyFont="1" applyFill="1" applyBorder="1" applyAlignment="1">
      <alignment horizontal="center" vertical="center"/>
    </xf>
    <xf numFmtId="0" fontId="77" fillId="0" borderId="80" xfId="5" applyFont="1" applyBorder="1" applyAlignment="1">
      <alignment vertical="center" shrinkToFit="1"/>
    </xf>
    <xf numFmtId="0" fontId="76" fillId="0" borderId="12" xfId="0" applyFont="1" applyBorder="1" applyAlignment="1">
      <alignment horizontal="left" vertical="center" indent="1"/>
    </xf>
    <xf numFmtId="0" fontId="76" fillId="0" borderId="0" xfId="0" applyFont="1" applyAlignment="1">
      <alignment horizontal="left" vertical="center" indent="1"/>
    </xf>
    <xf numFmtId="0" fontId="76" fillId="0" borderId="9" xfId="0" applyFont="1" applyBorder="1" applyAlignment="1">
      <alignment horizontal="left" vertical="center" indent="1"/>
    </xf>
    <xf numFmtId="0" fontId="76" fillId="0" borderId="0" xfId="0" applyFont="1" applyAlignment="1">
      <alignment horizontal="left" vertical="center" indent="2"/>
    </xf>
    <xf numFmtId="0" fontId="76" fillId="0" borderId="9" xfId="0" applyFont="1" applyBorder="1" applyAlignment="1">
      <alignment horizontal="left" vertical="center" indent="2"/>
    </xf>
    <xf numFmtId="0" fontId="76" fillId="11" borderId="1" xfId="0" applyFont="1" applyFill="1" applyBorder="1" applyAlignment="1">
      <alignment vertical="center" wrapText="1"/>
    </xf>
    <xf numFmtId="0" fontId="76" fillId="11" borderId="16" xfId="0" applyFont="1" applyFill="1" applyBorder="1" applyAlignment="1">
      <alignment vertical="center" wrapText="1"/>
    </xf>
    <xf numFmtId="0" fontId="76" fillId="11" borderId="145" xfId="0" applyFont="1" applyFill="1" applyBorder="1" applyAlignment="1">
      <alignment horizontal="center" vertical="center" wrapText="1"/>
    </xf>
    <xf numFmtId="0" fontId="76" fillId="11" borderId="1" xfId="0" applyFont="1" applyFill="1" applyBorder="1" applyAlignment="1">
      <alignment horizontal="center" vertical="center" wrapText="1"/>
    </xf>
    <xf numFmtId="0" fontId="76" fillId="11" borderId="145" xfId="0" applyFont="1" applyFill="1" applyBorder="1" applyAlignment="1">
      <alignment vertical="center" wrapText="1"/>
    </xf>
    <xf numFmtId="0" fontId="77" fillId="11" borderId="160" xfId="5" applyFont="1" applyFill="1" applyBorder="1" applyAlignment="1">
      <alignment horizontal="center" vertical="center"/>
    </xf>
    <xf numFmtId="0" fontId="76" fillId="0" borderId="162" xfId="0" applyFont="1" applyBorder="1">
      <alignment vertical="center"/>
    </xf>
    <xf numFmtId="0" fontId="76" fillId="0" borderId="163" xfId="0" applyFont="1" applyBorder="1">
      <alignment vertical="center"/>
    </xf>
    <xf numFmtId="0" fontId="23" fillId="0" borderId="165" xfId="0" applyFont="1" applyBorder="1" applyAlignment="1">
      <alignment vertical="center" wrapText="1"/>
    </xf>
    <xf numFmtId="0" fontId="76" fillId="15" borderId="6" xfId="0" applyFont="1" applyFill="1" applyBorder="1">
      <alignment vertical="center"/>
    </xf>
    <xf numFmtId="0" fontId="76" fillId="15" borderId="151" xfId="0" applyFont="1" applyFill="1" applyBorder="1">
      <alignment vertical="center"/>
    </xf>
    <xf numFmtId="0" fontId="76" fillId="0" borderId="167" xfId="0" applyFont="1" applyBorder="1">
      <alignment vertical="center"/>
    </xf>
    <xf numFmtId="0" fontId="76" fillId="15" borderId="168" xfId="0" applyFont="1" applyFill="1" applyBorder="1">
      <alignment vertical="center"/>
    </xf>
    <xf numFmtId="0" fontId="76" fillId="15" borderId="78" xfId="0" applyFont="1" applyFill="1" applyBorder="1">
      <alignment vertical="center"/>
    </xf>
    <xf numFmtId="0" fontId="76" fillId="15" borderId="0" xfId="0" applyFont="1" applyFill="1">
      <alignment vertical="center"/>
    </xf>
    <xf numFmtId="0" fontId="80" fillId="15" borderId="10" xfId="0" applyFont="1" applyFill="1" applyBorder="1">
      <alignment vertical="center"/>
    </xf>
    <xf numFmtId="0" fontId="81" fillId="0" borderId="12" xfId="0" applyFont="1" applyBorder="1" applyAlignment="1">
      <alignment horizontal="left" vertical="center" indent="2"/>
    </xf>
    <xf numFmtId="0" fontId="81" fillId="0" borderId="0" xfId="0" applyFont="1" applyAlignment="1">
      <alignment horizontal="left" vertical="center" indent="2"/>
    </xf>
    <xf numFmtId="0" fontId="81" fillId="0" borderId="9" xfId="0" applyFont="1" applyBorder="1" applyAlignment="1">
      <alignment horizontal="left" vertical="center" indent="2"/>
    </xf>
    <xf numFmtId="0" fontId="76" fillId="0" borderId="12" xfId="0" applyFont="1" applyBorder="1" applyAlignment="1">
      <alignment horizontal="left" vertical="center" indent="2"/>
    </xf>
    <xf numFmtId="0" fontId="76" fillId="0" borderId="5" xfId="0" applyFont="1" applyBorder="1" applyAlignment="1">
      <alignment horizontal="left" vertical="center" indent="2"/>
    </xf>
    <xf numFmtId="0" fontId="76" fillId="0" borderId="13" xfId="0" applyFont="1" applyBorder="1" applyAlignment="1">
      <alignment horizontal="left" vertical="center" indent="1"/>
    </xf>
    <xf numFmtId="0" fontId="76" fillId="0" borderId="14" xfId="0" applyFont="1" applyBorder="1" applyAlignment="1">
      <alignment horizontal="left" vertical="center" indent="1"/>
    </xf>
    <xf numFmtId="0" fontId="8" fillId="2" borderId="1" xfId="0" applyFont="1" applyFill="1" applyBorder="1" applyAlignment="1">
      <alignment horizontal="center" vertical="center"/>
    </xf>
    <xf numFmtId="0" fontId="10" fillId="14" borderId="0" xfId="0" applyFont="1" applyFill="1">
      <alignment vertical="center"/>
    </xf>
    <xf numFmtId="0" fontId="6" fillId="0" borderId="0" xfId="11" applyFont="1">
      <alignment vertical="center"/>
    </xf>
    <xf numFmtId="0" fontId="55" fillId="0" borderId="0" xfId="5" applyFont="1">
      <alignment vertical="center"/>
    </xf>
    <xf numFmtId="0" fontId="55" fillId="0" borderId="1" xfId="5" applyFont="1" applyBorder="1" applyAlignment="1">
      <alignment vertical="center" wrapText="1"/>
    </xf>
    <xf numFmtId="0" fontId="50" fillId="6" borderId="1" xfId="5" applyFont="1" applyFill="1" applyBorder="1" applyAlignment="1">
      <alignment horizontal="center" vertical="center" wrapText="1"/>
    </xf>
    <xf numFmtId="0" fontId="82" fillId="0" borderId="0" xfId="5" applyFont="1" applyAlignment="1">
      <alignment horizontal="left" vertical="center"/>
    </xf>
    <xf numFmtId="0" fontId="50" fillId="0" borderId="1" xfId="5" applyFont="1" applyBorder="1" applyAlignment="1">
      <alignment vertical="center" wrapText="1"/>
    </xf>
    <xf numFmtId="0" fontId="55" fillId="6" borderId="1" xfId="5" applyFont="1" applyFill="1" applyBorder="1" applyAlignment="1">
      <alignment horizontal="center" vertical="center"/>
    </xf>
    <xf numFmtId="0" fontId="55" fillId="0" borderId="0" xfId="5" applyFont="1" applyAlignment="1">
      <alignment vertical="center" wrapText="1"/>
    </xf>
    <xf numFmtId="0" fontId="55" fillId="0" borderId="0" xfId="5" applyFont="1" applyAlignment="1">
      <alignment horizontal="center" vertical="center"/>
    </xf>
    <xf numFmtId="0" fontId="50" fillId="0" borderId="1" xfId="5" applyFont="1" applyBorder="1" applyAlignment="1">
      <alignment horizontal="center" vertical="center" wrapText="1"/>
    </xf>
    <xf numFmtId="0" fontId="50" fillId="6" borderId="1" xfId="5" applyFont="1" applyFill="1" applyBorder="1" applyAlignment="1">
      <alignment horizontal="center" vertical="center"/>
    </xf>
    <xf numFmtId="0" fontId="50" fillId="0" borderId="1" xfId="5" applyFont="1" applyBorder="1" applyAlignment="1">
      <alignment vertical="top" wrapText="1"/>
    </xf>
    <xf numFmtId="0" fontId="50" fillId="0" borderId="2" xfId="5" applyFont="1" applyBorder="1" applyAlignment="1">
      <alignment vertical="center" wrapText="1"/>
    </xf>
    <xf numFmtId="0" fontId="50" fillId="0" borderId="1" xfId="5" applyFont="1" applyBorder="1" applyAlignment="1">
      <alignment horizontal="left" vertical="top" wrapText="1"/>
    </xf>
    <xf numFmtId="0" fontId="50" fillId="0" borderId="3" xfId="5" applyFont="1" applyBorder="1" applyAlignment="1">
      <alignment horizontal="left" vertical="center" wrapText="1"/>
    </xf>
    <xf numFmtId="0" fontId="50" fillId="0" borderId="0" xfId="5" applyFont="1" applyAlignment="1">
      <alignment horizontal="left" vertical="center" indent="1"/>
    </xf>
    <xf numFmtId="0" fontId="50" fillId="0" borderId="0" xfId="5" applyFont="1" applyAlignment="1">
      <alignment vertical="center" wrapText="1"/>
    </xf>
    <xf numFmtId="0" fontId="50" fillId="0" borderId="0" xfId="5" applyFont="1" applyAlignment="1">
      <alignment horizontal="center" vertical="center"/>
    </xf>
    <xf numFmtId="0" fontId="50" fillId="0" borderId="1" xfId="5" applyFont="1" applyBorder="1" applyAlignment="1">
      <alignment vertical="center" shrinkToFit="1"/>
    </xf>
    <xf numFmtId="0" fontId="50" fillId="0" borderId="2" xfId="5" applyFont="1" applyBorder="1" applyAlignment="1">
      <alignment vertical="top" wrapText="1" shrinkToFit="1"/>
    </xf>
    <xf numFmtId="0" fontId="50" fillId="0" borderId="1" xfId="5" applyFont="1" applyBorder="1" applyAlignment="1">
      <alignment horizontal="left" vertical="center" wrapText="1"/>
    </xf>
    <xf numFmtId="0" fontId="50" fillId="0" borderId="4" xfId="5" applyFont="1" applyBorder="1" applyAlignment="1">
      <alignment horizontal="left" vertical="center" wrapText="1"/>
    </xf>
    <xf numFmtId="0" fontId="50" fillId="0" borderId="2" xfId="5" applyFont="1" applyBorder="1" applyAlignment="1">
      <alignment horizontal="left" vertical="top" wrapText="1"/>
    </xf>
    <xf numFmtId="0" fontId="55" fillId="0" borderId="0" xfId="5" applyFont="1" applyAlignment="1">
      <alignment horizontal="left" vertical="center" wrapText="1"/>
    </xf>
    <xf numFmtId="0" fontId="50" fillId="0" borderId="3" xfId="5" applyFont="1" applyBorder="1" applyAlignment="1">
      <alignment vertical="center" wrapText="1"/>
    </xf>
    <xf numFmtId="0" fontId="55" fillId="0" borderId="2" xfId="5" applyFont="1" applyBorder="1" applyAlignment="1">
      <alignment horizontal="left" vertical="top" wrapText="1"/>
    </xf>
    <xf numFmtId="0" fontId="55" fillId="0" borderId="0" xfId="5" applyFont="1" applyAlignment="1">
      <alignment horizontal="left" vertical="center" indent="1"/>
    </xf>
    <xf numFmtId="0" fontId="50" fillId="0" borderId="16" xfId="5" applyFont="1" applyBorder="1" applyAlignment="1">
      <alignment horizontal="center" vertical="center" wrapText="1"/>
    </xf>
    <xf numFmtId="0" fontId="50" fillId="0" borderId="5" xfId="5" applyFont="1" applyBorder="1" applyAlignment="1">
      <alignment horizontal="center" vertical="center" wrapText="1"/>
    </xf>
    <xf numFmtId="0" fontId="59" fillId="0" borderId="0" xfId="5" applyFont="1">
      <alignment vertical="center"/>
    </xf>
    <xf numFmtId="0" fontId="6" fillId="3" borderId="13" xfId="0" applyFont="1" applyFill="1" applyBorder="1">
      <alignment vertical="center"/>
    </xf>
    <xf numFmtId="0" fontId="6" fillId="8" borderId="13" xfId="6" applyFont="1" applyFill="1" applyBorder="1" applyAlignment="1">
      <alignment horizontal="right" vertical="center"/>
    </xf>
    <xf numFmtId="0" fontId="8" fillId="8" borderId="1" xfId="0" applyFont="1" applyFill="1" applyBorder="1" applyAlignment="1">
      <alignment horizontal="center" vertical="center"/>
    </xf>
    <xf numFmtId="184" fontId="8" fillId="8" borderId="1" xfId="0" applyNumberFormat="1" applyFont="1" applyFill="1" applyBorder="1" applyAlignment="1">
      <alignment horizontal="center" vertical="center"/>
    </xf>
    <xf numFmtId="184" fontId="8" fillId="8" borderId="0" xfId="0" applyNumberFormat="1" applyFont="1" applyFill="1" applyAlignment="1">
      <alignment horizontal="left" vertical="center"/>
    </xf>
    <xf numFmtId="0" fontId="5" fillId="8" borderId="13" xfId="11" applyFont="1" applyFill="1" applyBorder="1">
      <alignment vertical="center"/>
    </xf>
    <xf numFmtId="0" fontId="76" fillId="12" borderId="170" xfId="0" applyFont="1" applyFill="1" applyBorder="1" applyAlignment="1">
      <alignment horizontal="center" vertical="center" shrinkToFit="1"/>
    </xf>
    <xf numFmtId="0" fontId="76" fillId="12" borderId="145" xfId="0" applyFont="1" applyFill="1" applyBorder="1" applyAlignment="1">
      <alignment horizontal="center" vertical="center" shrinkToFit="1"/>
    </xf>
    <xf numFmtId="0" fontId="76" fillId="0" borderId="164" xfId="0" applyFont="1" applyBorder="1" applyAlignment="1">
      <alignment vertical="center" shrinkToFit="1"/>
    </xf>
    <xf numFmtId="0" fontId="23" fillId="0" borderId="152" xfId="0" applyFont="1" applyBorder="1" applyAlignment="1">
      <alignment horizontal="left" vertical="center"/>
    </xf>
    <xf numFmtId="0" fontId="23" fillId="0" borderId="49" xfId="0" applyFont="1" applyBorder="1" applyAlignment="1">
      <alignment horizontal="left" vertical="center"/>
    </xf>
    <xf numFmtId="0" fontId="23" fillId="0" borderId="49" xfId="0" applyFont="1" applyBorder="1">
      <alignment vertical="center"/>
    </xf>
    <xf numFmtId="0" fontId="23" fillId="0" borderId="49" xfId="0" applyFont="1" applyBorder="1" applyAlignment="1">
      <alignment vertical="center" wrapText="1"/>
    </xf>
    <xf numFmtId="0" fontId="23" fillId="0" borderId="152" xfId="0" applyFont="1" applyBorder="1" applyAlignment="1">
      <alignment vertical="center" shrinkToFit="1"/>
    </xf>
    <xf numFmtId="0" fontId="23" fillId="0" borderId="1" xfId="0" applyFont="1" applyBorder="1" applyAlignment="1">
      <alignment vertical="center" shrinkToFit="1"/>
    </xf>
    <xf numFmtId="0" fontId="36" fillId="0" borderId="1" xfId="0" applyFont="1" applyBorder="1">
      <alignment vertical="center"/>
    </xf>
    <xf numFmtId="0" fontId="36" fillId="0" borderId="1" xfId="0" applyFont="1" applyBorder="1" applyAlignment="1">
      <alignment vertical="center" wrapText="1"/>
    </xf>
    <xf numFmtId="0" fontId="36" fillId="0" borderId="152" xfId="0" applyFont="1" applyBorder="1">
      <alignment vertical="center"/>
    </xf>
    <xf numFmtId="0" fontId="36" fillId="0" borderId="8" xfId="0" applyFont="1" applyBorder="1" applyAlignment="1">
      <alignment horizontal="left" vertical="center"/>
    </xf>
    <xf numFmtId="0" fontId="36" fillId="0" borderId="152" xfId="0" applyFont="1" applyBorder="1" applyAlignment="1">
      <alignment horizontal="left" vertical="center"/>
    </xf>
    <xf numFmtId="0" fontId="36" fillId="0" borderId="152" xfId="0" applyFont="1" applyBorder="1" applyAlignment="1">
      <alignment vertical="center" wrapText="1"/>
    </xf>
    <xf numFmtId="0" fontId="36" fillId="0" borderId="49" xfId="0" applyFont="1" applyBorder="1" applyAlignment="1">
      <alignment horizontal="left" vertical="center"/>
    </xf>
    <xf numFmtId="0" fontId="36" fillId="0" borderId="49" xfId="0" applyFont="1" applyBorder="1">
      <alignment vertical="center"/>
    </xf>
    <xf numFmtId="0" fontId="36" fillId="0" borderId="49" xfId="0" applyFont="1" applyBorder="1" applyAlignment="1">
      <alignment vertical="center" wrapText="1"/>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5" borderId="145" xfId="0" applyFont="1" applyFill="1" applyBorder="1" applyAlignment="1">
      <alignment horizontal="left" vertical="center"/>
    </xf>
    <xf numFmtId="0" fontId="36" fillId="5" borderId="145" xfId="0" applyFont="1" applyFill="1" applyBorder="1" applyAlignment="1">
      <alignment vertical="center" wrapText="1"/>
    </xf>
    <xf numFmtId="0" fontId="36" fillId="5" borderId="1" xfId="0" applyFont="1" applyFill="1" applyBorder="1">
      <alignment vertical="center"/>
    </xf>
    <xf numFmtId="0" fontId="36" fillId="0" borderId="145" xfId="0" applyFont="1" applyBorder="1" applyAlignment="1">
      <alignment horizontal="left" vertical="center"/>
    </xf>
    <xf numFmtId="0" fontId="36" fillId="0" borderId="27" xfId="0" applyFont="1" applyBorder="1" applyAlignment="1">
      <alignment horizontal="center" vertical="center"/>
    </xf>
    <xf numFmtId="0" fontId="36" fillId="5" borderId="1" xfId="0" applyFont="1" applyFill="1" applyBorder="1" applyAlignment="1">
      <alignment vertical="center" shrinkToFit="1"/>
    </xf>
    <xf numFmtId="0" fontId="76" fillId="15" borderId="172" xfId="0" applyFont="1" applyFill="1" applyBorder="1">
      <alignment vertical="center"/>
    </xf>
    <xf numFmtId="0" fontId="63" fillId="0" borderId="1" xfId="5" applyFont="1" applyBorder="1" applyAlignment="1">
      <alignment horizontal="left" vertical="top" wrapText="1"/>
    </xf>
    <xf numFmtId="0" fontId="50" fillId="6" borderId="145" xfId="5" applyFont="1" applyFill="1" applyBorder="1" applyAlignment="1">
      <alignment horizontal="center" vertical="center"/>
    </xf>
    <xf numFmtId="0" fontId="50" fillId="0" borderId="145" xfId="5" applyFont="1" applyBorder="1" applyAlignment="1">
      <alignment vertical="top" wrapText="1"/>
    </xf>
    <xf numFmtId="0" fontId="5" fillId="16" borderId="1" xfId="11" applyFont="1" applyFill="1" applyBorder="1" applyAlignment="1">
      <alignment horizontal="left" vertical="center"/>
    </xf>
    <xf numFmtId="0" fontId="5" fillId="16" borderId="1" xfId="11" applyFont="1" applyFill="1" applyBorder="1" applyAlignment="1">
      <alignment horizontal="center" vertical="center" wrapText="1"/>
    </xf>
    <xf numFmtId="0" fontId="5" fillId="16" borderId="1" xfId="11" applyFont="1" applyFill="1" applyBorder="1" applyAlignment="1">
      <alignment horizontal="center" vertical="center"/>
    </xf>
    <xf numFmtId="0" fontId="5" fillId="16" borderId="1" xfId="11" applyFont="1" applyFill="1" applyBorder="1" applyAlignment="1">
      <alignment horizontal="left" vertical="center" wrapText="1"/>
    </xf>
    <xf numFmtId="0" fontId="5" fillId="16" borderId="1" xfId="11" applyFont="1" applyFill="1" applyBorder="1" applyAlignment="1">
      <alignment horizontal="right" vertical="center"/>
    </xf>
    <xf numFmtId="0" fontId="5" fillId="16" borderId="1" xfId="11" applyFont="1" applyFill="1" applyBorder="1" applyAlignment="1">
      <alignment horizontal="right" vertical="center" wrapText="1"/>
    </xf>
    <xf numFmtId="0" fontId="5" fillId="16" borderId="4" xfId="11" applyFont="1" applyFill="1" applyBorder="1" applyAlignment="1">
      <alignment horizontal="center" vertical="center" wrapText="1"/>
    </xf>
    <xf numFmtId="0" fontId="87" fillId="0" borderId="0" xfId="0" applyFont="1" applyAlignment="1">
      <alignment horizontal="center" vertical="center"/>
    </xf>
    <xf numFmtId="0" fontId="87" fillId="4" borderId="0" xfId="0" applyFont="1" applyFill="1" applyAlignment="1">
      <alignment horizontal="center" vertical="center"/>
    </xf>
    <xf numFmtId="0" fontId="53" fillId="0" borderId="0" xfId="0" applyFont="1">
      <alignment vertical="center"/>
    </xf>
    <xf numFmtId="0" fontId="89" fillId="0" borderId="0" xfId="17" applyFont="1" applyProtection="1">
      <alignment vertical="center"/>
      <protection locked="0"/>
    </xf>
    <xf numFmtId="0" fontId="83" fillId="4" borderId="0" xfId="0" applyFont="1" applyFill="1" applyAlignment="1">
      <alignment horizontal="center" vertical="center"/>
    </xf>
    <xf numFmtId="0" fontId="90" fillId="4" borderId="0" xfId="0" applyFont="1" applyFill="1">
      <alignment vertical="center"/>
    </xf>
    <xf numFmtId="0" fontId="53" fillId="4" borderId="0" xfId="0" applyFont="1" applyFill="1">
      <alignment vertical="center"/>
    </xf>
    <xf numFmtId="0" fontId="89" fillId="0" borderId="0" xfId="17" applyFont="1" applyAlignment="1" applyProtection="1">
      <alignment horizontal="center" vertical="center"/>
      <protection locked="0"/>
    </xf>
    <xf numFmtId="0" fontId="93" fillId="0" borderId="0" xfId="17" applyFont="1" applyAlignment="1" applyProtection="1">
      <alignment horizontal="center" vertical="center"/>
      <protection locked="0"/>
    </xf>
    <xf numFmtId="0" fontId="93" fillId="0" borderId="0" xfId="17" applyFont="1" applyAlignment="1" applyProtection="1">
      <protection locked="0"/>
    </xf>
    <xf numFmtId="0" fontId="82" fillId="4" borderId="5" xfId="0" applyFont="1" applyFill="1" applyBorder="1" applyAlignment="1">
      <alignment wrapText="1"/>
    </xf>
    <xf numFmtId="0" fontId="10" fillId="17" borderId="145"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18" borderId="145" xfId="0" applyFont="1" applyFill="1" applyBorder="1" applyAlignment="1">
      <alignment horizontal="center" vertical="center" wrapText="1"/>
    </xf>
    <xf numFmtId="0" fontId="82" fillId="4" borderId="5" xfId="0" applyFont="1" applyFill="1" applyBorder="1" applyAlignment="1">
      <alignment vertical="center" wrapText="1"/>
    </xf>
    <xf numFmtId="0" fontId="96" fillId="4" borderId="0" xfId="17" applyFont="1" applyFill="1" applyProtection="1">
      <alignment vertical="center"/>
      <protection locked="0"/>
    </xf>
    <xf numFmtId="0" fontId="50" fillId="4" borderId="0" xfId="17" applyFont="1" applyFill="1" applyProtection="1">
      <alignment vertical="center"/>
      <protection locked="0"/>
    </xf>
    <xf numFmtId="207" fontId="50" fillId="4" borderId="0" xfId="17" applyNumberFormat="1" applyFont="1" applyFill="1" applyProtection="1">
      <alignment vertical="center"/>
      <protection locked="0"/>
    </xf>
    <xf numFmtId="0" fontId="55" fillId="4" borderId="0" xfId="17" applyFont="1" applyFill="1" applyProtection="1">
      <alignment vertical="center"/>
      <protection locked="0"/>
    </xf>
    <xf numFmtId="0" fontId="53" fillId="0" borderId="0" xfId="17" applyFont="1" applyProtection="1">
      <alignment vertical="center"/>
      <protection locked="0"/>
    </xf>
    <xf numFmtId="0" fontId="53" fillId="4" borderId="0" xfId="17" applyFont="1" applyFill="1" applyProtection="1">
      <alignment vertical="center"/>
      <protection locked="0"/>
    </xf>
    <xf numFmtId="0" fontId="59" fillId="4" borderId="0" xfId="17" applyFont="1" applyFill="1" applyProtection="1">
      <alignment vertical="center"/>
      <protection locked="0"/>
    </xf>
    <xf numFmtId="0" fontId="97" fillId="4" borderId="0" xfId="0" applyFont="1" applyFill="1" applyAlignment="1">
      <alignment horizontal="left" vertical="center" wrapText="1"/>
    </xf>
    <xf numFmtId="0" fontId="98" fillId="4" borderId="0" xfId="0" applyFont="1" applyFill="1" applyAlignment="1">
      <alignment vertical="center" wrapText="1"/>
    </xf>
    <xf numFmtId="0" fontId="99" fillId="0" borderId="0" xfId="17" applyFont="1" applyProtection="1">
      <alignment vertical="center"/>
      <protection locked="0"/>
    </xf>
    <xf numFmtId="0" fontId="99" fillId="4" borderId="0" xfId="17" applyFont="1" applyFill="1" applyProtection="1">
      <alignment vertical="center"/>
      <protection locked="0"/>
    </xf>
    <xf numFmtId="0" fontId="100" fillId="4" borderId="0" xfId="0" applyFont="1" applyFill="1" applyAlignment="1">
      <alignment horizontal="left" vertical="center" wrapText="1"/>
    </xf>
    <xf numFmtId="0" fontId="55" fillId="4" borderId="0" xfId="17" applyFont="1" applyFill="1" applyAlignment="1" applyProtection="1">
      <alignment horizontal="center" vertical="center"/>
      <protection locked="0"/>
    </xf>
    <xf numFmtId="0" fontId="101" fillId="0" borderId="0" xfId="0" applyFont="1">
      <alignment vertical="center"/>
    </xf>
    <xf numFmtId="0" fontId="101" fillId="4" borderId="0" xfId="0" applyFont="1" applyFill="1">
      <alignment vertical="center"/>
    </xf>
    <xf numFmtId="0" fontId="98" fillId="4" borderId="0" xfId="0" applyFont="1" applyFill="1" applyAlignment="1">
      <alignment horizontal="left" vertical="center"/>
    </xf>
    <xf numFmtId="0" fontId="77" fillId="4" borderId="0" xfId="0" applyFont="1" applyFill="1">
      <alignment vertical="center"/>
    </xf>
    <xf numFmtId="0" fontId="5" fillId="0" borderId="148" xfId="0" applyFont="1" applyBorder="1" applyAlignment="1">
      <alignment horizontal="left" vertical="center" wrapText="1"/>
    </xf>
    <xf numFmtId="0" fontId="6" fillId="0" borderId="1" xfId="5" applyFont="1" applyBorder="1" applyAlignment="1">
      <alignment vertical="top" wrapText="1"/>
    </xf>
    <xf numFmtId="0" fontId="6" fillId="6" borderId="1" xfId="5" applyFont="1" applyFill="1" applyBorder="1" applyAlignment="1">
      <alignment horizontal="center" vertical="center"/>
    </xf>
    <xf numFmtId="0" fontId="6" fillId="0" borderId="145" xfId="5" applyFont="1" applyBorder="1" applyAlignment="1">
      <alignment vertical="top" wrapText="1"/>
    </xf>
    <xf numFmtId="0" fontId="6" fillId="6" borderId="145" xfId="5" applyFont="1" applyFill="1" applyBorder="1" applyAlignment="1">
      <alignment horizontal="center" vertical="center"/>
    </xf>
    <xf numFmtId="0" fontId="6" fillId="0" borderId="145" xfId="5" applyFont="1" applyBorder="1" applyAlignment="1">
      <alignment vertical="center" wrapText="1"/>
    </xf>
    <xf numFmtId="0" fontId="108" fillId="0" borderId="145" xfId="5" applyFont="1" applyBorder="1" applyAlignment="1">
      <alignment vertical="top"/>
    </xf>
    <xf numFmtId="0" fontId="90" fillId="0" borderId="145" xfId="5" applyFont="1" applyBorder="1">
      <alignment vertical="center"/>
    </xf>
    <xf numFmtId="0" fontId="90" fillId="0" borderId="8" xfId="5" applyFont="1" applyBorder="1" applyAlignment="1">
      <alignment vertical="center" wrapText="1"/>
    </xf>
    <xf numFmtId="0" fontId="108" fillId="0" borderId="145" xfId="5" applyFont="1" applyBorder="1" applyAlignment="1">
      <alignment vertical="center" wrapText="1"/>
    </xf>
    <xf numFmtId="0" fontId="76" fillId="0" borderId="51" xfId="5" applyFont="1" applyBorder="1">
      <alignment vertical="center"/>
    </xf>
    <xf numFmtId="185" fontId="16" fillId="3" borderId="0" xfId="0" applyNumberFormat="1" applyFont="1" applyFill="1" applyAlignment="1">
      <alignment horizontal="right" vertical="center"/>
    </xf>
    <xf numFmtId="0" fontId="6" fillId="0" borderId="151" xfId="0" applyFont="1" applyBorder="1">
      <alignment vertical="center"/>
    </xf>
    <xf numFmtId="0" fontId="50" fillId="0" borderId="152" xfId="5" applyFont="1" applyBorder="1" applyAlignment="1">
      <alignment vertical="top" wrapText="1"/>
    </xf>
    <xf numFmtId="0" fontId="50" fillId="0" borderId="145" xfId="5" applyFont="1" applyBorder="1" applyAlignment="1">
      <alignment vertical="center" wrapText="1"/>
    </xf>
    <xf numFmtId="0" fontId="50" fillId="0" borderId="152" xfId="5" applyFont="1" applyBorder="1" applyAlignment="1">
      <alignment vertical="center" wrapText="1"/>
    </xf>
    <xf numFmtId="0" fontId="44" fillId="0" borderId="0" xfId="5" applyAlignment="1">
      <alignment vertical="center" shrinkToFit="1"/>
    </xf>
    <xf numFmtId="0" fontId="63" fillId="6" borderId="1" xfId="5" applyFont="1" applyFill="1" applyBorder="1" applyAlignment="1">
      <alignment horizontal="center" vertical="center" shrinkToFit="1"/>
    </xf>
    <xf numFmtId="0" fontId="63" fillId="0" borderId="0" xfId="5" applyFont="1" applyAlignment="1">
      <alignment horizontal="center" vertical="center" shrinkToFit="1"/>
    </xf>
    <xf numFmtId="0" fontId="63" fillId="6" borderId="16" xfId="5" applyFont="1" applyFill="1" applyBorder="1" applyAlignment="1">
      <alignment horizontal="center" vertical="center" shrinkToFit="1"/>
    </xf>
    <xf numFmtId="0" fontId="108" fillId="6" borderId="146" xfId="5" applyFont="1" applyFill="1" applyBorder="1" applyAlignment="1">
      <alignment horizontal="center" vertical="center" shrinkToFit="1"/>
    </xf>
    <xf numFmtId="0" fontId="49" fillId="0" borderId="0" xfId="5" applyFont="1" applyAlignment="1">
      <alignment horizontal="center" vertical="center" shrinkToFit="1"/>
    </xf>
    <xf numFmtId="0" fontId="47" fillId="0" borderId="0" xfId="5" applyFont="1" applyAlignment="1">
      <alignment horizontal="center" vertical="center" shrinkToFit="1"/>
    </xf>
    <xf numFmtId="0" fontId="48" fillId="6" borderId="1" xfId="5" applyFont="1" applyFill="1" applyBorder="1" applyAlignment="1">
      <alignment horizontal="center" vertical="center" wrapText="1" shrinkToFit="1"/>
    </xf>
    <xf numFmtId="0" fontId="50" fillId="0" borderId="152" xfId="5" applyFont="1" applyBorder="1" applyAlignment="1">
      <alignment horizontal="left" vertical="center" wrapText="1"/>
    </xf>
    <xf numFmtId="0" fontId="56" fillId="6" borderId="1" xfId="5" applyFont="1" applyFill="1" applyBorder="1" applyAlignment="1">
      <alignment horizontal="center" vertical="center"/>
    </xf>
    <xf numFmtId="0" fontId="50" fillId="0" borderId="145" xfId="5" applyFont="1" applyBorder="1" applyAlignment="1">
      <alignment horizontal="left" vertical="center" wrapText="1"/>
    </xf>
    <xf numFmtId="0" fontId="6" fillId="0" borderId="1" xfId="5" applyFont="1" applyBorder="1" applyAlignment="1">
      <alignment vertical="center" wrapText="1"/>
    </xf>
    <xf numFmtId="0" fontId="103" fillId="6" borderId="1" xfId="5" applyFont="1" applyFill="1" applyBorder="1" applyAlignment="1">
      <alignment horizontal="center" vertical="center" shrinkToFit="1"/>
    </xf>
    <xf numFmtId="0" fontId="64" fillId="0" borderId="3" xfId="5" applyFont="1" applyBorder="1" applyAlignment="1">
      <alignment vertical="center" wrapText="1"/>
    </xf>
    <xf numFmtId="0" fontId="108" fillId="0" borderId="1" xfId="5" applyFont="1" applyBorder="1" applyAlignment="1">
      <alignment vertical="center" wrapText="1"/>
    </xf>
    <xf numFmtId="0" fontId="76" fillId="0" borderId="51" xfId="5" applyFont="1" applyBorder="1" applyAlignment="1">
      <alignment vertical="center" shrinkToFit="1"/>
    </xf>
    <xf numFmtId="184" fontId="24" fillId="0" borderId="0" xfId="0" applyNumberFormat="1" applyFont="1" applyAlignment="1">
      <alignment horizontal="center" vertical="center"/>
    </xf>
    <xf numFmtId="0" fontId="16" fillId="0" borderId="0" xfId="5" applyFont="1">
      <alignment vertical="center"/>
    </xf>
    <xf numFmtId="0" fontId="6" fillId="0" borderId="0" xfId="8" applyFont="1" applyAlignment="1" applyProtection="1">
      <protection locked="0"/>
    </xf>
    <xf numFmtId="0" fontId="6" fillId="0" borderId="0" xfId="8" applyFont="1" applyAlignment="1" applyProtection="1">
      <alignment horizontal="right"/>
      <protection locked="0"/>
    </xf>
    <xf numFmtId="0" fontId="109" fillId="0" borderId="0" xfId="8" applyFont="1" applyAlignment="1" applyProtection="1">
      <alignment horizontal="center" vertical="center"/>
      <protection locked="0"/>
    </xf>
    <xf numFmtId="0" fontId="6" fillId="0" borderId="0" xfId="8" applyFont="1" applyProtection="1">
      <alignment vertical="center"/>
      <protection locked="0"/>
    </xf>
    <xf numFmtId="0" fontId="109" fillId="0" borderId="145" xfId="8" applyFont="1" applyBorder="1" applyProtection="1">
      <alignment vertical="center"/>
      <protection locked="0"/>
    </xf>
    <xf numFmtId="0" fontId="5" fillId="0" borderId="0" xfId="8" applyFont="1" applyAlignment="1" applyProtection="1">
      <protection locked="0"/>
    </xf>
    <xf numFmtId="0" fontId="109" fillId="0" borderId="0" xfId="5" applyFont="1" applyAlignment="1">
      <alignment horizontal="center" vertical="center" wrapText="1"/>
    </xf>
    <xf numFmtId="0" fontId="27" fillId="0" borderId="0" xfId="8" applyFont="1" applyProtection="1">
      <alignment vertical="center"/>
      <protection locked="0"/>
    </xf>
    <xf numFmtId="0" fontId="50" fillId="0" borderId="0" xfId="8" applyFont="1" applyProtection="1">
      <alignment vertical="center"/>
      <protection locked="0"/>
    </xf>
    <xf numFmtId="0" fontId="27" fillId="0" borderId="0" xfId="8" applyFont="1" applyAlignment="1" applyProtection="1">
      <protection locked="0"/>
    </xf>
    <xf numFmtId="0" fontId="25" fillId="0" borderId="0" xfId="8" applyFont="1" applyProtection="1">
      <alignment vertical="center"/>
      <protection locked="0"/>
    </xf>
    <xf numFmtId="0" fontId="50" fillId="0" borderId="0" xfId="8" applyFont="1" applyAlignment="1" applyProtection="1">
      <protection locked="0"/>
    </xf>
    <xf numFmtId="0" fontId="113" fillId="0" borderId="0" xfId="8" applyFont="1" applyAlignment="1" applyProtection="1">
      <protection locked="0"/>
    </xf>
    <xf numFmtId="0" fontId="6" fillId="0" borderId="0" xfId="8" applyFont="1" applyAlignment="1" applyProtection="1">
      <alignment horizontal="center"/>
      <protection locked="0"/>
    </xf>
    <xf numFmtId="0" fontId="115" fillId="0" borderId="0" xfId="8" applyFont="1" applyAlignment="1" applyProtection="1">
      <protection locked="0"/>
    </xf>
    <xf numFmtId="0" fontId="56" fillId="0" borderId="0" xfId="8" applyFont="1" applyAlignment="1" applyProtection="1">
      <alignment horizontal="right"/>
      <protection locked="0"/>
    </xf>
    <xf numFmtId="0" fontId="56" fillId="0" borderId="0" xfId="8" applyFont="1" applyAlignment="1" applyProtection="1">
      <protection locked="0"/>
    </xf>
    <xf numFmtId="0" fontId="46" fillId="0" borderId="0" xfId="0" applyFont="1" applyAlignment="1">
      <alignment horizontal="left" vertical="center"/>
    </xf>
    <xf numFmtId="0" fontId="16" fillId="0" borderId="0" xfId="0" applyFont="1" applyAlignment="1">
      <alignment horizontal="left" vertical="center" wrapText="1"/>
    </xf>
    <xf numFmtId="0" fontId="46" fillId="0" borderId="0" xfId="0" applyFont="1" applyAlignment="1">
      <alignment horizontal="right" vertical="center" wrapText="1"/>
    </xf>
    <xf numFmtId="0" fontId="117" fillId="0" borderId="0" xfId="0" applyFont="1" applyAlignment="1">
      <alignment horizontal="right" vertical="top" wrapText="1"/>
    </xf>
    <xf numFmtId="0" fontId="46" fillId="0" borderId="0" xfId="12" applyFont="1" applyAlignment="1">
      <alignment horizontal="right" vertical="center"/>
    </xf>
    <xf numFmtId="0" fontId="6" fillId="0" borderId="0" xfId="11" applyFont="1" applyAlignment="1">
      <alignment vertical="top"/>
    </xf>
    <xf numFmtId="0" fontId="8" fillId="0" borderId="0" xfId="11" applyFont="1" applyAlignment="1">
      <alignment horizontal="right" vertical="center"/>
    </xf>
    <xf numFmtId="0" fontId="16" fillId="0" borderId="0" xfId="5" applyFont="1" applyAlignment="1">
      <alignment horizontal="right" vertical="center"/>
    </xf>
    <xf numFmtId="0" fontId="109" fillId="0" borderId="145" xfId="8" applyFont="1" applyBorder="1" applyAlignment="1" applyProtection="1">
      <alignment horizontal="center" vertical="center"/>
      <protection locked="0"/>
    </xf>
    <xf numFmtId="0" fontId="29" fillId="0" borderId="0" xfId="8" applyFont="1" applyAlignment="1" applyProtection="1">
      <alignment horizontal="left" vertical="center" wrapText="1" shrinkToFit="1"/>
      <protection locked="0"/>
    </xf>
    <xf numFmtId="0" fontId="1" fillId="0" borderId="0" xfId="20">
      <alignment vertical="center"/>
    </xf>
    <xf numFmtId="0" fontId="69" fillId="0" borderId="152" xfId="20" applyFont="1" applyBorder="1" applyAlignment="1">
      <alignment vertical="center" wrapText="1"/>
    </xf>
    <xf numFmtId="0" fontId="69" fillId="0" borderId="53" xfId="20" applyFont="1" applyBorder="1" applyAlignment="1">
      <alignment vertical="center" wrapText="1"/>
    </xf>
    <xf numFmtId="0" fontId="69" fillId="0" borderId="145" xfId="20" applyFont="1" applyBorder="1" applyAlignment="1">
      <alignment vertical="center" wrapText="1"/>
    </xf>
    <xf numFmtId="0" fontId="8"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81" xfId="0" applyFont="1" applyBorder="1" applyAlignment="1" applyProtection="1">
      <alignment horizontal="center" vertical="center"/>
      <protection locked="0"/>
    </xf>
    <xf numFmtId="0" fontId="8" fillId="8" borderId="82" xfId="0" applyFont="1" applyFill="1" applyBorder="1" applyAlignment="1" applyProtection="1">
      <alignment horizontal="center" vertical="center"/>
      <protection locked="0"/>
    </xf>
    <xf numFmtId="0" fontId="5" fillId="8" borderId="94" xfId="0" applyFont="1" applyFill="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Protection="1">
      <alignment vertical="center"/>
      <protection locked="0"/>
    </xf>
    <xf numFmtId="0" fontId="29" fillId="0" borderId="0" xfId="0" applyFont="1" applyProtection="1">
      <alignment vertical="center"/>
      <protection locked="0"/>
    </xf>
    <xf numFmtId="0" fontId="73" fillId="0" borderId="0" xfId="0" applyFont="1" applyProtection="1">
      <alignment vertical="center"/>
      <protection locked="0"/>
    </xf>
    <xf numFmtId="0" fontId="73" fillId="0" borderId="83" xfId="0" applyFont="1" applyBorder="1" applyProtection="1">
      <alignment vertical="center"/>
      <protection locked="0"/>
    </xf>
    <xf numFmtId="0" fontId="25" fillId="0" borderId="0" xfId="0" applyFont="1" applyProtection="1">
      <alignment vertical="center"/>
      <protection locked="0"/>
    </xf>
    <xf numFmtId="0" fontId="5"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8" fillId="0" borderId="0" xfId="0" applyNumberFormat="1" applyFont="1" applyAlignment="1" applyProtection="1">
      <alignment horizontal="center" vertical="center"/>
      <protection locked="0"/>
    </xf>
    <xf numFmtId="0" fontId="8" fillId="0" borderId="0" xfId="0" applyFont="1" applyAlignment="1" applyProtection="1">
      <alignment vertical="center" textRotation="255"/>
      <protection locked="0"/>
    </xf>
    <xf numFmtId="0" fontId="36" fillId="3" borderId="10" xfId="0" applyFont="1" applyFill="1" applyBorder="1" applyAlignment="1" applyProtection="1">
      <alignment vertical="center" shrinkToFit="1"/>
      <protection locked="0"/>
    </xf>
    <xf numFmtId="224" fontId="36" fillId="3" borderId="151" xfId="0" applyNumberFormat="1" applyFont="1" applyFill="1" applyBorder="1" applyAlignment="1" applyProtection="1">
      <alignment vertical="center" shrinkToFit="1"/>
      <protection locked="0"/>
    </xf>
    <xf numFmtId="210" fontId="23" fillId="0" borderId="12" xfId="0" applyNumberFormat="1" applyFont="1" applyBorder="1" applyAlignment="1" applyProtection="1">
      <alignment horizontal="center" vertical="center"/>
      <protection locked="0"/>
    </xf>
    <xf numFmtId="0" fontId="36" fillId="3" borderId="5" xfId="0" applyFont="1" applyFill="1" applyBorder="1" applyAlignment="1" applyProtection="1">
      <alignment vertical="center" shrinkToFit="1"/>
      <protection locked="0"/>
    </xf>
    <xf numFmtId="224" fontId="36" fillId="3" borderId="14" xfId="0" applyNumberFormat="1" applyFont="1" applyFill="1" applyBorder="1" applyAlignment="1" applyProtection="1">
      <alignment vertical="center" shrinkToFit="1"/>
      <protection locked="0"/>
    </xf>
    <xf numFmtId="0" fontId="36" fillId="0" borderId="10" xfId="0" applyFont="1" applyBorder="1" applyAlignment="1" applyProtection="1">
      <alignment vertical="center" shrinkToFit="1"/>
      <protection locked="0"/>
    </xf>
    <xf numFmtId="224" fontId="36" fillId="0" borderId="151" xfId="0" applyNumberFormat="1" applyFont="1" applyBorder="1" applyAlignment="1" applyProtection="1">
      <alignment vertical="center" shrinkToFit="1"/>
      <protection locked="0"/>
    </xf>
    <xf numFmtId="0" fontId="36" fillId="0" borderId="5" xfId="0" applyFont="1" applyBorder="1" applyAlignment="1" applyProtection="1">
      <alignment vertical="center" shrinkToFit="1"/>
      <protection locked="0"/>
    </xf>
    <xf numFmtId="224" fontId="36" fillId="0" borderId="14" xfId="0" applyNumberFormat="1" applyFont="1" applyBorder="1" applyAlignment="1" applyProtection="1">
      <alignment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179" fontId="6" fillId="0" borderId="0" xfId="0" applyNumberFormat="1" applyFont="1" applyAlignment="1" applyProtection="1">
      <alignment horizontal="left" vertical="center"/>
      <protection locked="0"/>
    </xf>
    <xf numFmtId="0" fontId="6" fillId="0" borderId="0" xfId="0" applyFont="1" applyAlignment="1" applyProtection="1">
      <alignment vertical="center" textRotation="255"/>
      <protection locked="0"/>
    </xf>
    <xf numFmtId="0" fontId="5" fillId="2" borderId="16" xfId="0" applyFont="1" applyFill="1" applyBorder="1" applyProtection="1">
      <alignment vertical="center"/>
      <protection locked="0"/>
    </xf>
    <xf numFmtId="0" fontId="5" fillId="2" borderId="15"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12" xfId="0" applyFont="1" applyFill="1" applyBorder="1" applyAlignment="1" applyProtection="1">
      <alignment vertical="center" wrapText="1"/>
      <protection locked="0"/>
    </xf>
    <xf numFmtId="214" fontId="72" fillId="0" borderId="10" xfId="2" applyNumberFormat="1" applyFont="1" applyFill="1" applyBorder="1" applyAlignment="1" applyProtection="1">
      <alignment horizontal="right" vertical="center" shrinkToFit="1"/>
      <protection locked="0"/>
    </xf>
    <xf numFmtId="211" fontId="72" fillId="3" borderId="47" xfId="2" applyNumberFormat="1" applyFont="1" applyFill="1" applyBorder="1" applyAlignment="1" applyProtection="1">
      <alignment horizontal="right" vertical="center" shrinkToFit="1"/>
      <protection locked="0"/>
    </xf>
    <xf numFmtId="180" fontId="72" fillId="3" borderId="30" xfId="2" applyNumberFormat="1" applyFont="1" applyFill="1" applyBorder="1" applyAlignment="1" applyProtection="1">
      <alignment vertical="center" shrinkToFit="1"/>
      <protection locked="0"/>
    </xf>
    <xf numFmtId="215" fontId="72" fillId="0" borderId="48" xfId="0" applyNumberFormat="1" applyFont="1" applyBorder="1" applyAlignment="1" applyProtection="1">
      <alignment horizontal="right" vertical="center" shrinkToFit="1"/>
      <protection locked="0"/>
    </xf>
    <xf numFmtId="0" fontId="5" fillId="2" borderId="8" xfId="0" applyFont="1" applyFill="1" applyBorder="1" applyAlignment="1" applyProtection="1">
      <alignment horizontal="center" vertical="center" wrapText="1"/>
      <protection locked="0"/>
    </xf>
    <xf numFmtId="176" fontId="5" fillId="0" borderId="2" xfId="2" applyNumberFormat="1" applyFont="1" applyFill="1" applyBorder="1" applyAlignment="1" applyProtection="1">
      <alignment vertical="center"/>
      <protection locked="0"/>
    </xf>
    <xf numFmtId="0" fontId="5" fillId="2" borderId="5" xfId="0" applyFont="1" applyFill="1" applyBorder="1" applyAlignment="1" applyProtection="1">
      <alignment horizontal="center" vertical="center" wrapText="1"/>
      <protection locked="0"/>
    </xf>
    <xf numFmtId="176" fontId="5" fillId="0" borderId="3" xfId="2" applyNumberFormat="1" applyFont="1" applyFill="1" applyBorder="1" applyAlignment="1" applyProtection="1">
      <alignment vertical="center"/>
      <protection locked="0"/>
    </xf>
    <xf numFmtId="181" fontId="72" fillId="0" borderId="45" xfId="0" applyNumberFormat="1" applyFont="1" applyBorder="1" applyAlignment="1" applyProtection="1">
      <alignment horizontal="right" vertical="center" shrinkToFit="1"/>
      <protection locked="0"/>
    </xf>
    <xf numFmtId="0" fontId="6" fillId="0" borderId="0" xfId="0" applyFont="1" applyAlignment="1" applyProtection="1">
      <alignment vertical="top" wrapText="1"/>
      <protection locked="0"/>
    </xf>
    <xf numFmtId="0" fontId="5" fillId="0" borderId="0" xfId="0" applyFont="1" applyAlignment="1" applyProtection="1">
      <alignment vertical="center" textRotation="255"/>
      <protection locked="0"/>
    </xf>
    <xf numFmtId="0" fontId="5" fillId="2" borderId="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wrapText="1" shrinkToFit="1"/>
      <protection locked="0"/>
    </xf>
    <xf numFmtId="217" fontId="11" fillId="0" borderId="0" xfId="2" applyNumberFormat="1" applyFont="1" applyFill="1" applyBorder="1" applyAlignment="1" applyProtection="1">
      <alignment horizontal="right" vertical="center" wrapText="1"/>
      <protection locked="0"/>
    </xf>
    <xf numFmtId="191" fontId="72" fillId="0" borderId="0" xfId="2" applyNumberFormat="1" applyFont="1" applyFill="1" applyBorder="1" applyAlignment="1" applyProtection="1">
      <alignment horizontal="right" vertical="center" shrinkToFit="1"/>
      <protection locked="0"/>
    </xf>
    <xf numFmtId="217" fontId="72" fillId="0" borderId="0" xfId="2" applyNumberFormat="1" applyFont="1" applyFill="1" applyBorder="1" applyAlignment="1" applyProtection="1">
      <alignment horizontal="right" vertical="center" shrinkToFit="1"/>
      <protection locked="0"/>
    </xf>
    <xf numFmtId="0" fontId="5" fillId="2" borderId="5" xfId="0" applyFont="1" applyFill="1" applyBorder="1" applyAlignment="1" applyProtection="1">
      <alignment horizontal="center" vertical="center" wrapText="1" shrinkToFit="1"/>
      <protection locked="0"/>
    </xf>
    <xf numFmtId="0" fontId="8" fillId="0" borderId="0" xfId="0" applyFont="1" applyAlignment="1" applyProtection="1">
      <alignment horizontal="left" vertical="top" indent="1"/>
      <protection locked="0"/>
    </xf>
    <xf numFmtId="0" fontId="25" fillId="0" borderId="0" xfId="0" applyFont="1" applyAlignment="1" applyProtection="1">
      <alignment horizontal="left" vertical="top" indent="1"/>
      <protection locked="0"/>
    </xf>
    <xf numFmtId="0" fontId="6" fillId="0" borderId="0" xfId="0" applyFont="1" applyAlignment="1" applyProtection="1">
      <alignment vertical="top"/>
      <protection locked="0"/>
    </xf>
    <xf numFmtId="0" fontId="25" fillId="0" borderId="0" xfId="0" applyFont="1" applyAlignment="1" applyProtection="1">
      <alignment vertical="top"/>
      <protection locked="0"/>
    </xf>
    <xf numFmtId="0" fontId="5" fillId="2" borderId="145" xfId="0" applyFont="1" applyFill="1" applyBorder="1" applyAlignment="1" applyProtection="1">
      <alignment horizontal="center" vertical="center" wrapText="1"/>
      <protection locked="0"/>
    </xf>
    <xf numFmtId="0" fontId="23" fillId="4" borderId="0" xfId="0" applyFont="1" applyFill="1" applyAlignment="1" applyProtection="1">
      <alignment horizontal="center" vertical="center" wrapText="1"/>
      <protection locked="0"/>
    </xf>
    <xf numFmtId="214" fontId="5" fillId="4" borderId="0" xfId="0" applyNumberFormat="1" applyFont="1" applyFill="1" applyAlignment="1" applyProtection="1">
      <alignment horizontal="right" vertical="center" wrapText="1"/>
      <protection locked="0"/>
    </xf>
    <xf numFmtId="200" fontId="72" fillId="4" borderId="0" xfId="2" applyNumberFormat="1" applyFont="1" applyFill="1" applyBorder="1" applyAlignment="1" applyProtection="1">
      <alignment horizontal="right" vertical="center" shrinkToFit="1"/>
      <protection locked="0"/>
    </xf>
    <xf numFmtId="0" fontId="29" fillId="0" borderId="0" xfId="0" applyFont="1" applyAlignment="1" applyProtection="1">
      <alignment horizontal="left" vertical="center" wrapText="1"/>
      <protection locked="0"/>
    </xf>
    <xf numFmtId="0" fontId="29" fillId="0" borderId="0" xfId="0" applyFont="1" applyAlignment="1" applyProtection="1">
      <protection locked="0"/>
    </xf>
    <xf numFmtId="0" fontId="6" fillId="0" borderId="0" xfId="0" applyFont="1" applyAlignment="1" applyProtection="1">
      <alignment horizontal="center" vertical="center"/>
      <protection locked="0"/>
    </xf>
    <xf numFmtId="0" fontId="61" fillId="0" borderId="1" xfId="0" applyFont="1" applyBorder="1" applyAlignment="1">
      <alignment horizontal="center" vertical="center"/>
    </xf>
    <xf numFmtId="0" fontId="10" fillId="0" borderId="1" xfId="0" applyFont="1" applyBorder="1" applyAlignment="1">
      <alignment horizontal="center" vertical="center"/>
    </xf>
    <xf numFmtId="181" fontId="72" fillId="8" borderId="3" xfId="2" applyNumberFormat="1" applyFont="1" applyFill="1" applyBorder="1" applyAlignment="1" applyProtection="1">
      <alignment horizontal="right" vertical="center" shrinkToFit="1"/>
    </xf>
    <xf numFmtId="181" fontId="72" fillId="20" borderId="46" xfId="2" applyNumberFormat="1" applyFont="1" applyFill="1" applyBorder="1" applyAlignment="1" applyProtection="1">
      <alignment horizontal="right" vertical="center" shrinkToFit="1"/>
    </xf>
    <xf numFmtId="181" fontId="72" fillId="20" borderId="46" xfId="2" applyNumberFormat="1" applyFont="1" applyFill="1" applyBorder="1" applyAlignment="1" applyProtection="1">
      <alignment horizontal="right" vertical="center" shrinkToFit="1"/>
      <protection locked="0"/>
    </xf>
    <xf numFmtId="181" fontId="72" fillId="20" borderId="152" xfId="2" applyNumberFormat="1" applyFont="1" applyFill="1" applyBorder="1" applyAlignment="1" applyProtection="1">
      <alignment horizontal="right" vertical="center" shrinkToFit="1"/>
      <protection locked="0"/>
    </xf>
    <xf numFmtId="181" fontId="72" fillId="19" borderId="3" xfId="2" applyNumberFormat="1" applyFont="1" applyFill="1" applyBorder="1" applyAlignment="1" applyProtection="1">
      <alignment horizontal="right" vertical="center" shrinkToFit="1"/>
      <protection locked="0"/>
    </xf>
    <xf numFmtId="0" fontId="38"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0" xfId="0" applyFont="1" applyProtection="1">
      <alignment vertical="center"/>
      <protection locked="0"/>
    </xf>
    <xf numFmtId="0" fontId="8" fillId="0" borderId="0" xfId="0" applyFont="1" applyAlignment="1" applyProtection="1">
      <alignment horizontal="right" vertical="center"/>
      <protection locked="0"/>
    </xf>
    <xf numFmtId="0" fontId="75" fillId="0" borderId="0" xfId="14" applyFont="1" applyAlignment="1" applyProtection="1">
      <alignment vertical="center"/>
      <protection locked="0"/>
    </xf>
    <xf numFmtId="0" fontId="75" fillId="0" borderId="0" xfId="14" applyFont="1" applyProtection="1">
      <protection locked="0"/>
    </xf>
    <xf numFmtId="0" fontId="8" fillId="0" borderId="0" xfId="0" applyFont="1" applyAlignment="1" applyProtection="1">
      <alignment horizontal="left" indent="1"/>
      <protection locked="0"/>
    </xf>
    <xf numFmtId="0" fontId="14" fillId="0" borderId="0" xfId="0" applyFont="1" applyProtection="1">
      <alignment vertical="center"/>
      <protection locked="0"/>
    </xf>
    <xf numFmtId="0" fontId="14" fillId="0" borderId="0" xfId="0" applyFont="1" applyAlignment="1" applyProtection="1">
      <alignment horizontal="right" vertical="center"/>
      <protection locked="0"/>
    </xf>
    <xf numFmtId="0" fontId="6" fillId="3" borderId="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indent="1"/>
      <protection locked="0"/>
    </xf>
    <xf numFmtId="0" fontId="6" fillId="0" borderId="13" xfId="0" applyFont="1" applyBorder="1" applyProtection="1">
      <alignment vertical="center"/>
      <protection locked="0"/>
    </xf>
    <xf numFmtId="0" fontId="5" fillId="2" borderId="1" xfId="0" applyFont="1" applyFill="1" applyBorder="1" applyAlignment="1" applyProtection="1">
      <alignment horizontal="center" vertical="center" wrapText="1"/>
      <protection locked="0"/>
    </xf>
    <xf numFmtId="0" fontId="29" fillId="0" borderId="0" xfId="0" applyFont="1" applyAlignment="1" applyProtection="1">
      <alignment vertical="top" wrapText="1"/>
      <protection locked="0"/>
    </xf>
    <xf numFmtId="0" fontId="5" fillId="0" borderId="9" xfId="0" applyFont="1" applyBorder="1" applyProtection="1">
      <alignment vertical="center"/>
      <protection locked="0"/>
    </xf>
    <xf numFmtId="180" fontId="11" fillId="0" borderId="0" xfId="2" applyNumberFormat="1" applyFont="1" applyFill="1" applyBorder="1" applyAlignment="1" applyProtection="1">
      <alignment horizontal="right" vertical="center" wrapText="1"/>
      <protection locked="0"/>
    </xf>
    <xf numFmtId="181" fontId="11" fillId="0" borderId="0" xfId="0" applyNumberFormat="1" applyFont="1" applyAlignment="1" applyProtection="1">
      <alignment vertical="center" wrapText="1" shrinkToFit="1"/>
      <protection locked="0"/>
    </xf>
    <xf numFmtId="178" fontId="11" fillId="0" borderId="0" xfId="0" applyNumberFormat="1" applyFont="1" applyAlignment="1" applyProtection="1">
      <alignment vertical="center" wrapText="1" shrinkToFit="1"/>
      <protection locked="0"/>
    </xf>
    <xf numFmtId="0" fontId="5" fillId="0" borderId="0" xfId="0" applyFont="1" applyAlignment="1" applyProtection="1">
      <alignment vertical="top" wrapText="1"/>
      <protection locked="0"/>
    </xf>
    <xf numFmtId="182" fontId="11" fillId="0" borderId="0" xfId="2" applyNumberFormat="1" applyFont="1" applyFill="1" applyBorder="1" applyAlignment="1" applyProtection="1">
      <alignment horizontal="right" vertical="center" wrapText="1" shrinkToFit="1"/>
      <protection locked="0"/>
    </xf>
    <xf numFmtId="181" fontId="11" fillId="0" borderId="6" xfId="0" applyNumberFormat="1" applyFont="1" applyBorder="1" applyAlignment="1" applyProtection="1">
      <alignment vertical="center" wrapText="1" shrinkToFit="1"/>
      <protection locked="0"/>
    </xf>
    <xf numFmtId="0" fontId="5" fillId="0" borderId="0" xfId="0" applyFont="1" applyAlignment="1" applyProtection="1">
      <alignment horizontal="left" vertical="center" wrapText="1"/>
      <protection locked="0"/>
    </xf>
    <xf numFmtId="0" fontId="5" fillId="0" borderId="5" xfId="0" applyFont="1" applyBorder="1" applyProtection="1">
      <alignment vertical="center"/>
      <protection locked="0"/>
    </xf>
    <xf numFmtId="0" fontId="5" fillId="16" borderId="13" xfId="0" applyFont="1" applyFill="1" applyBorder="1" applyAlignment="1" applyProtection="1">
      <alignment horizontal="center" vertical="center" shrinkToFit="1"/>
      <protection locked="0"/>
    </xf>
    <xf numFmtId="0" fontId="11" fillId="16" borderId="13" xfId="0" applyFont="1" applyFill="1" applyBorder="1" applyAlignment="1" applyProtection="1">
      <alignment horizontal="center" vertical="center"/>
      <protection locked="0"/>
    </xf>
    <xf numFmtId="0" fontId="5" fillId="0" borderId="13" xfId="0" applyFont="1" applyBorder="1" applyProtection="1">
      <alignment vertical="center"/>
      <protection locked="0"/>
    </xf>
    <xf numFmtId="0" fontId="11" fillId="3" borderId="13" xfId="0" applyFont="1" applyFill="1" applyBorder="1" applyAlignment="1" applyProtection="1">
      <alignment horizontal="center" vertical="center"/>
      <protection locked="0"/>
    </xf>
    <xf numFmtId="0" fontId="5" fillId="0" borderId="84" xfId="0" applyFont="1" applyBorder="1" applyProtection="1">
      <alignment vertical="center"/>
      <protection locked="0"/>
    </xf>
    <xf numFmtId="0" fontId="11" fillId="0" borderId="0" xfId="0" applyFont="1" applyAlignment="1" applyProtection="1">
      <alignment horizontal="center" vertical="center"/>
      <protection locked="0"/>
    </xf>
    <xf numFmtId="0" fontId="5" fillId="0" borderId="17" xfId="0" applyFont="1" applyBorder="1" applyAlignment="1" applyProtection="1">
      <alignment horizontal="left" vertical="center"/>
      <protection locked="0"/>
    </xf>
    <xf numFmtId="180" fontId="11" fillId="0" borderId="18" xfId="2"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center" vertical="center" wrapText="1"/>
      <protection locked="0"/>
    </xf>
    <xf numFmtId="181" fontId="11" fillId="0" borderId="18" xfId="0" applyNumberFormat="1" applyFont="1" applyBorder="1" applyAlignment="1" applyProtection="1">
      <alignment vertical="center" wrapText="1" shrinkToFit="1"/>
      <protection locked="0"/>
    </xf>
    <xf numFmtId="0" fontId="5" fillId="0" borderId="18" xfId="0" applyFont="1" applyBorder="1" applyProtection="1">
      <alignment vertical="center"/>
      <protection locked="0"/>
    </xf>
    <xf numFmtId="0" fontId="5" fillId="0" borderId="19" xfId="0" applyFont="1" applyBorder="1" applyProtection="1">
      <alignment vertical="center"/>
      <protection locked="0"/>
    </xf>
    <xf numFmtId="0" fontId="5" fillId="0" borderId="20" xfId="0" applyFont="1" applyBorder="1" applyProtection="1">
      <alignment vertical="center"/>
      <protection locked="0"/>
    </xf>
    <xf numFmtId="183" fontId="11" fillId="0" borderId="0" xfId="0" applyNumberFormat="1" applyFont="1" applyAlignment="1" applyProtection="1">
      <alignment horizontal="center" vertical="center"/>
      <protection locked="0"/>
    </xf>
    <xf numFmtId="0" fontId="14" fillId="0" borderId="21" xfId="0" applyFont="1" applyBorder="1" applyProtection="1">
      <alignment vertical="center"/>
      <protection locked="0"/>
    </xf>
    <xf numFmtId="183" fontId="11" fillId="0" borderId="147" xfId="0" applyNumberFormat="1" applyFont="1" applyBorder="1" applyAlignment="1" applyProtection="1">
      <alignment horizontal="center" vertical="center"/>
      <protection locked="0"/>
    </xf>
    <xf numFmtId="0" fontId="5" fillId="3" borderId="145" xfId="0" applyFont="1" applyFill="1" applyBorder="1" applyAlignment="1" applyProtection="1">
      <alignment horizontal="center" vertical="center"/>
      <protection locked="0"/>
    </xf>
    <xf numFmtId="183" fontId="11" fillId="0" borderId="6" xfId="0" applyNumberFormat="1" applyFont="1" applyBorder="1" applyAlignment="1" applyProtection="1">
      <alignment horizontal="center" vertical="center"/>
      <protection locked="0"/>
    </xf>
    <xf numFmtId="0" fontId="6" fillId="0" borderId="21" xfId="0" applyFont="1" applyBorder="1" applyProtection="1">
      <alignment vertical="center"/>
      <protection locked="0"/>
    </xf>
    <xf numFmtId="0" fontId="14" fillId="0" borderId="20" xfId="0" applyFont="1" applyBorder="1" applyProtection="1">
      <alignment vertical="center"/>
      <protection locked="0"/>
    </xf>
    <xf numFmtId="183" fontId="26" fillId="0" borderId="0" xfId="0" applyNumberFormat="1" applyFont="1" applyAlignment="1" applyProtection="1">
      <alignment horizontal="center" vertical="center"/>
      <protection locked="0"/>
    </xf>
    <xf numFmtId="0" fontId="5" fillId="16" borderId="145" xfId="0" applyFont="1" applyFill="1" applyBorder="1" applyAlignment="1" applyProtection="1">
      <alignment horizontal="center" vertical="center"/>
      <protection locked="0"/>
    </xf>
    <xf numFmtId="0" fontId="7" fillId="0" borderId="20" xfId="0" applyFont="1" applyBorder="1" applyProtection="1">
      <alignment vertical="center"/>
      <protection locked="0"/>
    </xf>
    <xf numFmtId="0" fontId="14" fillId="0" borderId="23" xfId="0" applyFont="1" applyBorder="1" applyProtection="1">
      <alignment vertical="center"/>
      <protection locked="0"/>
    </xf>
    <xf numFmtId="0" fontId="8" fillId="0" borderId="22" xfId="0" applyFont="1" applyBorder="1" applyProtection="1">
      <alignment vertical="center"/>
      <protection locked="0"/>
    </xf>
    <xf numFmtId="0" fontId="6" fillId="0" borderId="22" xfId="0" applyFont="1" applyBorder="1" applyProtection="1">
      <alignment vertical="center"/>
      <protection locked="0"/>
    </xf>
    <xf numFmtId="0" fontId="14" fillId="0" borderId="22" xfId="0" applyFont="1" applyBorder="1" applyAlignment="1" applyProtection="1">
      <alignment horizontal="right" vertical="center"/>
      <protection locked="0"/>
    </xf>
    <xf numFmtId="211" fontId="11" fillId="0" borderId="22" xfId="2" applyNumberFormat="1" applyFont="1" applyFill="1" applyBorder="1" applyAlignment="1" applyProtection="1">
      <alignment horizontal="right" vertical="center" wrapText="1"/>
      <protection locked="0"/>
    </xf>
    <xf numFmtId="0" fontId="6" fillId="0" borderId="24" xfId="0" applyFont="1" applyBorder="1" applyProtection="1">
      <alignment vertical="center"/>
      <protection locked="0"/>
    </xf>
    <xf numFmtId="0" fontId="6" fillId="0" borderId="0" xfId="0" applyFont="1" applyAlignment="1" applyProtection="1">
      <protection locked="0"/>
    </xf>
    <xf numFmtId="0" fontId="5" fillId="3" borderId="1" xfId="0" applyFont="1" applyFill="1" applyBorder="1" applyAlignment="1" applyProtection="1">
      <alignment horizontal="center" vertical="center"/>
      <protection locked="0"/>
    </xf>
    <xf numFmtId="0" fontId="5" fillId="0" borderId="0" xfId="0" applyFont="1" applyAlignment="1" applyProtection="1">
      <protection locked="0"/>
    </xf>
    <xf numFmtId="0" fontId="29" fillId="0" borderId="0" xfId="0" applyFont="1" applyAlignment="1" applyProtection="1">
      <alignment horizontal="left"/>
      <protection locked="0"/>
    </xf>
    <xf numFmtId="0" fontId="29" fillId="0" borderId="0" xfId="0" applyFont="1" applyAlignment="1" applyProtection="1">
      <alignment horizontal="center"/>
      <protection locked="0"/>
    </xf>
    <xf numFmtId="0" fontId="7" fillId="0" borderId="0" xfId="0" applyFont="1" applyProtection="1">
      <alignment vertical="center"/>
      <protection locked="0"/>
    </xf>
    <xf numFmtId="0" fontId="31" fillId="0" borderId="0" xfId="0" applyFont="1" applyProtection="1">
      <alignment vertical="center"/>
      <protection locked="0"/>
    </xf>
    <xf numFmtId="0" fontId="29"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29" fillId="0" borderId="0" xfId="0" quotePrefix="1" applyFont="1" applyAlignment="1" applyProtection="1">
      <alignment horizontal="left" vertical="center"/>
      <protection locked="0"/>
    </xf>
    <xf numFmtId="0" fontId="31"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29" fillId="0" borderId="12" xfId="0" applyFont="1" applyBorder="1" applyAlignment="1" applyProtection="1">
      <alignment horizontal="left" vertical="center" wrapText="1"/>
      <protection locked="0"/>
    </xf>
    <xf numFmtId="0" fontId="5" fillId="0" borderId="0" xfId="0" applyFont="1" applyAlignment="1" applyProtection="1">
      <alignment horizontal="left" vertical="center" indent="1"/>
      <protection locked="0"/>
    </xf>
    <xf numFmtId="0" fontId="5" fillId="9" borderId="147" xfId="0" applyFont="1" applyFill="1" applyBorder="1" applyAlignment="1" applyProtection="1">
      <alignment horizontal="center" vertical="center"/>
      <protection locked="0"/>
    </xf>
    <xf numFmtId="0" fontId="29" fillId="0" borderId="42" xfId="0" applyFont="1" applyBorder="1" applyAlignment="1" applyProtection="1">
      <alignment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center" wrapText="1"/>
      <protection locked="0"/>
    </xf>
    <xf numFmtId="0" fontId="5" fillId="0" borderId="0" xfId="0" applyFont="1" applyAlignment="1" applyProtection="1">
      <alignment vertical="top"/>
      <protection locked="0"/>
    </xf>
    <xf numFmtId="0" fontId="30" fillId="0" borderId="40" xfId="0" applyFont="1" applyBorder="1" applyAlignment="1" applyProtection="1">
      <alignment vertical="top" wrapText="1"/>
      <protection locked="0"/>
    </xf>
    <xf numFmtId="0" fontId="54" fillId="0" borderId="0" xfId="0" applyFont="1" applyAlignment="1" applyProtection="1">
      <protection locked="0"/>
    </xf>
    <xf numFmtId="0" fontId="5" fillId="13" borderId="147" xfId="0" applyFont="1" applyFill="1" applyBorder="1" applyAlignment="1" applyProtection="1">
      <alignment horizontal="center" vertical="center"/>
      <protection locked="0"/>
    </xf>
    <xf numFmtId="0" fontId="5" fillId="13" borderId="148" xfId="0" applyFont="1" applyFill="1" applyBorder="1" applyProtection="1">
      <alignment vertical="center"/>
      <protection locked="0"/>
    </xf>
    <xf numFmtId="0" fontId="65"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23" fillId="0" borderId="0" xfId="0" applyFont="1" applyAlignment="1" applyProtection="1">
      <alignment horizontal="center" vertical="center" wrapText="1"/>
      <protection locked="0"/>
    </xf>
    <xf numFmtId="201" fontId="11" fillId="0" borderId="151" xfId="2" applyNumberFormat="1" applyFont="1" applyFill="1" applyBorder="1" applyAlignment="1" applyProtection="1">
      <alignment horizontal="right" vertical="center" shrinkToFit="1"/>
    </xf>
    <xf numFmtId="201" fontId="11" fillId="0" borderId="14" xfId="2" applyNumberFormat="1" applyFont="1" applyFill="1" applyBorder="1" applyAlignment="1" applyProtection="1">
      <alignment horizontal="right" vertical="center" shrinkToFit="1"/>
    </xf>
    <xf numFmtId="0" fontId="5" fillId="0" borderId="145" xfId="0" applyFont="1" applyBorder="1" applyAlignment="1" applyProtection="1">
      <alignment horizontal="center" vertical="center"/>
      <protection locked="0"/>
    </xf>
    <xf numFmtId="49" fontId="5" fillId="0" borderId="145" xfId="0" applyNumberFormat="1" applyFont="1" applyBorder="1" applyAlignment="1" applyProtection="1">
      <alignment horizontal="center" vertical="center"/>
      <protection locked="0"/>
    </xf>
    <xf numFmtId="3" fontId="5" fillId="0" borderId="152" xfId="0" applyNumberFormat="1" applyFont="1" applyBorder="1" applyProtection="1">
      <alignment vertical="center"/>
      <protection locked="0"/>
    </xf>
    <xf numFmtId="3" fontId="5" fillId="0" borderId="8" xfId="0" applyNumberFormat="1" applyFont="1" applyBorder="1" applyProtection="1">
      <alignment vertical="center"/>
      <protection locked="0"/>
    </xf>
    <xf numFmtId="3" fontId="5" fillId="0" borderId="3" xfId="0" applyNumberFormat="1" applyFont="1" applyBorder="1" applyProtection="1">
      <alignment vertical="center"/>
      <protection locked="0"/>
    </xf>
    <xf numFmtId="0" fontId="5" fillId="15" borderId="145" xfId="0" applyFont="1" applyFill="1" applyBorder="1" applyAlignment="1" applyProtection="1">
      <alignment horizontal="center" vertical="center"/>
      <protection locked="0"/>
    </xf>
    <xf numFmtId="0" fontId="5" fillId="0" borderId="14" xfId="0" applyFont="1" applyBorder="1" applyProtection="1">
      <alignment vertical="center"/>
      <protection locked="0"/>
    </xf>
    <xf numFmtId="0" fontId="5" fillId="0" borderId="152" xfId="0" applyFont="1" applyBorder="1" applyProtection="1">
      <alignment vertical="center"/>
      <protection locked="0"/>
    </xf>
    <xf numFmtId="201" fontId="11" fillId="0" borderId="151" xfId="2" applyNumberFormat="1" applyFont="1" applyFill="1" applyBorder="1" applyAlignment="1" applyProtection="1">
      <alignment horizontal="center" vertical="center" shrinkToFit="1"/>
    </xf>
    <xf numFmtId="201" fontId="11" fillId="0" borderId="14" xfId="2" applyNumberFormat="1" applyFont="1" applyFill="1" applyBorder="1" applyAlignment="1" applyProtection="1">
      <alignment horizontal="center" vertical="center" shrinkToFit="1"/>
    </xf>
    <xf numFmtId="0" fontId="55" fillId="0" borderId="145" xfId="0" applyFont="1" applyBorder="1" applyAlignment="1">
      <alignment horizontal="center" vertical="center"/>
    </xf>
    <xf numFmtId="0" fontId="55" fillId="15" borderId="145" xfId="0" applyFont="1" applyFill="1" applyBorder="1" applyAlignment="1" applyProtection="1">
      <alignment horizontal="center" vertical="center"/>
      <protection locked="0"/>
    </xf>
    <xf numFmtId="0" fontId="23" fillId="2" borderId="145" xfId="0" applyFont="1" applyFill="1" applyBorder="1" applyAlignment="1" applyProtection="1">
      <alignment horizontal="center" vertical="center" textRotation="255" shrinkToFit="1"/>
      <protection locked="0"/>
    </xf>
    <xf numFmtId="0" fontId="6" fillId="0" borderId="148" xfId="0" applyFont="1" applyBorder="1" applyProtection="1">
      <alignment vertical="center"/>
      <protection locked="0"/>
    </xf>
    <xf numFmtId="0" fontId="5" fillId="0" borderId="148" xfId="0" applyFont="1" applyBorder="1" applyAlignment="1" applyProtection="1">
      <alignment horizontal="left" vertical="center" wrapText="1"/>
      <protection locked="0"/>
    </xf>
    <xf numFmtId="0" fontId="5" fillId="0" borderId="147" xfId="0" applyFont="1" applyBorder="1" applyProtection="1">
      <alignment vertical="center"/>
      <protection locked="0"/>
    </xf>
    <xf numFmtId="0" fontId="5" fillId="2" borderId="145" xfId="0" applyFont="1" applyFill="1" applyBorder="1" applyAlignment="1" applyProtection="1">
      <alignment horizontal="center" vertical="center"/>
      <protection locked="0"/>
    </xf>
    <xf numFmtId="0" fontId="5" fillId="0" borderId="13" xfId="0" applyFont="1" applyBorder="1" applyAlignment="1" applyProtection="1">
      <alignment vertical="center" wrapText="1"/>
      <protection locked="0"/>
    </xf>
    <xf numFmtId="0" fontId="76" fillId="0" borderId="145" xfId="0" applyFont="1" applyBorder="1" applyAlignment="1">
      <alignment vertical="center" shrinkToFit="1"/>
    </xf>
    <xf numFmtId="17" fontId="76" fillId="0" borderId="145" xfId="0" applyNumberFormat="1" applyFont="1" applyBorder="1" applyAlignment="1">
      <alignment vertical="center" shrinkToFit="1"/>
    </xf>
    <xf numFmtId="0" fontId="14" fillId="0" borderId="0" xfId="0" applyFont="1" applyAlignment="1" applyProtection="1">
      <alignment vertical="center" wrapText="1"/>
      <protection locked="0"/>
    </xf>
    <xf numFmtId="0" fontId="5" fillId="0" borderId="37" xfId="0" applyFont="1" applyBorder="1" applyAlignment="1" applyProtection="1">
      <protection locked="0"/>
    </xf>
    <xf numFmtId="0" fontId="29" fillId="0" borderId="42" xfId="0" applyFont="1" applyBorder="1" applyProtection="1">
      <alignment vertical="center"/>
      <protection locked="0"/>
    </xf>
    <xf numFmtId="0" fontId="29" fillId="0" borderId="43" xfId="0" applyFont="1" applyBorder="1" applyAlignment="1" applyProtection="1">
      <alignment wrapText="1"/>
      <protection locked="0"/>
    </xf>
    <xf numFmtId="0" fontId="5" fillId="0" borderId="38" xfId="0" applyFont="1" applyBorder="1" applyAlignment="1" applyProtection="1">
      <protection locked="0"/>
    </xf>
    <xf numFmtId="0" fontId="29" fillId="0" borderId="36" xfId="0" applyFont="1" applyBorder="1" applyAlignment="1" applyProtection="1">
      <alignment wrapText="1"/>
      <protection locked="0"/>
    </xf>
    <xf numFmtId="0" fontId="5" fillId="0" borderId="38" xfId="15" applyFont="1" applyBorder="1" applyAlignment="1" applyProtection="1">
      <alignment vertical="top" shrinkToFit="1"/>
      <protection locked="0"/>
    </xf>
    <xf numFmtId="0" fontId="7" fillId="15" borderId="152"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5" fillId="0" borderId="36" xfId="0" applyFont="1" applyBorder="1" applyAlignment="1" applyProtection="1">
      <alignment vertical="top"/>
      <protection locked="0"/>
    </xf>
    <xf numFmtId="0" fontId="7" fillId="15" borderId="145" xfId="0" applyFont="1" applyFill="1" applyBorder="1" applyAlignment="1" applyProtection="1">
      <alignment horizontal="center" vertical="center"/>
      <protection locked="0"/>
    </xf>
    <xf numFmtId="0" fontId="5" fillId="0" borderId="36" xfId="0" applyFont="1" applyBorder="1" applyAlignment="1" applyProtection="1">
      <alignment vertical="top" wrapText="1"/>
      <protection locked="0"/>
    </xf>
    <xf numFmtId="0" fontId="5" fillId="0" borderId="39" xfId="15" applyFont="1" applyBorder="1" applyAlignment="1" applyProtection="1">
      <alignment vertical="top" shrinkToFit="1"/>
      <protection locked="0"/>
    </xf>
    <xf numFmtId="0" fontId="5" fillId="0" borderId="40"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177" xfId="15" applyFont="1" applyBorder="1" applyAlignment="1" applyProtection="1">
      <alignment vertical="top" shrinkToFit="1"/>
      <protection locked="0"/>
    </xf>
    <xf numFmtId="0" fontId="5" fillId="0" borderId="177" xfId="0" applyFont="1" applyBorder="1" applyAlignment="1" applyProtection="1">
      <alignment vertical="top"/>
      <protection locked="0"/>
    </xf>
    <xf numFmtId="0" fontId="30" fillId="0" borderId="177" xfId="0" applyFont="1" applyBorder="1" applyAlignment="1" applyProtection="1">
      <alignment vertical="top" wrapText="1"/>
      <protection locked="0"/>
    </xf>
    <xf numFmtId="0" fontId="5" fillId="0" borderId="37" xfId="0" applyFont="1" applyBorder="1" applyProtection="1">
      <alignment vertical="center"/>
      <protection locked="0"/>
    </xf>
    <xf numFmtId="0" fontId="29" fillId="0" borderId="42" xfId="0" applyFont="1" applyBorder="1" applyAlignment="1" applyProtection="1">
      <alignment horizontal="left" vertical="center" wrapText="1"/>
      <protection locked="0"/>
    </xf>
    <xf numFmtId="0" fontId="5" fillId="0" borderId="42" xfId="0" applyFont="1" applyBorder="1" applyProtection="1">
      <alignment vertical="center"/>
      <protection locked="0"/>
    </xf>
    <xf numFmtId="0" fontId="30" fillId="0" borderId="43" xfId="0" applyFont="1" applyBorder="1" applyAlignment="1" applyProtection="1">
      <alignment vertical="center" wrapText="1"/>
      <protection locked="0"/>
    </xf>
    <xf numFmtId="0" fontId="5" fillId="0" borderId="38" xfId="0" applyFont="1" applyBorder="1" applyProtection="1">
      <alignment vertical="center"/>
      <protection locked="0"/>
    </xf>
    <xf numFmtId="0" fontId="30" fillId="0" borderId="36" xfId="0" applyFont="1" applyBorder="1" applyAlignment="1" applyProtection="1">
      <alignment vertical="center" wrapText="1"/>
      <protection locked="0"/>
    </xf>
    <xf numFmtId="0" fontId="29" fillId="0" borderId="40" xfId="0" applyFont="1" applyBorder="1" applyAlignment="1" applyProtection="1">
      <alignment vertical="top" wrapText="1"/>
      <protection locked="0"/>
    </xf>
    <xf numFmtId="0" fontId="5" fillId="0" borderId="42" xfId="15" applyFont="1" applyBorder="1" applyAlignment="1" applyProtection="1">
      <alignment vertical="top" shrinkToFit="1"/>
      <protection locked="0"/>
    </xf>
    <xf numFmtId="0" fontId="5" fillId="0" borderId="42" xfId="0" applyFont="1" applyBorder="1" applyAlignment="1" applyProtection="1">
      <alignment vertical="top"/>
      <protection locked="0"/>
    </xf>
    <xf numFmtId="0" fontId="29" fillId="0" borderId="42" xfId="0" applyFont="1" applyBorder="1" applyAlignment="1" applyProtection="1">
      <alignment horizontal="left" vertical="center"/>
      <protection locked="0"/>
    </xf>
    <xf numFmtId="0" fontId="29" fillId="0" borderId="42" xfId="0" applyFont="1" applyBorder="1" applyAlignment="1" applyProtection="1">
      <alignment vertical="top" wrapText="1"/>
      <protection locked="0"/>
    </xf>
    <xf numFmtId="0" fontId="7" fillId="2" borderId="5" xfId="0" applyFont="1" applyFill="1" applyBorder="1" applyAlignment="1" applyProtection="1">
      <alignment vertical="center" wrapText="1"/>
      <protection locked="0"/>
    </xf>
    <xf numFmtId="0" fontId="23" fillId="15" borderId="146" xfId="0" applyFont="1" applyFill="1" applyBorder="1" applyAlignment="1" applyProtection="1">
      <alignment horizontal="left" vertical="center" wrapText="1"/>
      <protection locked="0"/>
    </xf>
    <xf numFmtId="0" fontId="23" fillId="15" borderId="147" xfId="0" applyFont="1" applyFill="1" applyBorder="1" applyAlignment="1" applyProtection="1">
      <alignment horizontal="left" vertical="center" wrapText="1"/>
      <protection locked="0"/>
    </xf>
    <xf numFmtId="0" fontId="23" fillId="15" borderId="14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center" vertical="center" shrinkToFit="1"/>
      <protection locked="0"/>
    </xf>
    <xf numFmtId="0" fontId="5" fillId="15" borderId="146" xfId="0" applyFont="1" applyFill="1" applyBorder="1" applyAlignment="1" applyProtection="1">
      <alignment horizontal="center" vertical="center" wrapText="1"/>
      <protection locked="0"/>
    </xf>
    <xf numFmtId="0" fontId="5" fillId="15" borderId="148" xfId="0" applyFont="1" applyFill="1" applyBorder="1" applyAlignment="1" applyProtection="1">
      <alignment horizontal="center" vertical="center" wrapText="1"/>
      <protection locked="0"/>
    </xf>
    <xf numFmtId="218" fontId="5" fillId="15" borderId="146" xfId="0" applyNumberFormat="1" applyFont="1" applyFill="1" applyBorder="1" applyAlignment="1" applyProtection="1">
      <alignment horizontal="left" vertical="center" wrapText="1"/>
      <protection locked="0"/>
    </xf>
    <xf numFmtId="218" fontId="5" fillId="15" borderId="147" xfId="0" applyNumberFormat="1" applyFont="1" applyFill="1" applyBorder="1" applyAlignment="1" applyProtection="1">
      <alignment horizontal="left" vertical="center" wrapText="1"/>
      <protection locked="0"/>
    </xf>
    <xf numFmtId="0" fontId="23" fillId="15" borderId="145" xfId="0" applyFont="1" applyFill="1" applyBorder="1" applyAlignment="1" applyProtection="1">
      <alignment horizontal="center" vertical="center"/>
      <protection locked="0"/>
    </xf>
    <xf numFmtId="201" fontId="72" fillId="0" borderId="151" xfId="2" applyNumberFormat="1" applyFont="1" applyFill="1" applyBorder="1" applyAlignment="1" applyProtection="1">
      <alignment horizontal="right" vertical="center" shrinkToFit="1"/>
    </xf>
    <xf numFmtId="201" fontId="72" fillId="0" borderId="14" xfId="2" applyNumberFormat="1" applyFont="1" applyFill="1" applyBorder="1" applyAlignment="1" applyProtection="1">
      <alignment horizontal="right" vertical="center" shrinkToFit="1"/>
    </xf>
    <xf numFmtId="201" fontId="72" fillId="0" borderId="9" xfId="2" applyNumberFormat="1" applyFont="1" applyFill="1" applyBorder="1" applyAlignment="1" applyProtection="1">
      <alignment horizontal="right" vertical="center" shrinkToFit="1"/>
    </xf>
    <xf numFmtId="0" fontId="76" fillId="0" borderId="0" xfId="0" applyFont="1" applyProtection="1">
      <alignment vertical="center"/>
      <protection locked="0"/>
    </xf>
    <xf numFmtId="0" fontId="0" fillId="0" borderId="0" xfId="0" applyProtection="1">
      <alignment vertical="center"/>
      <protection locked="0"/>
    </xf>
    <xf numFmtId="0" fontId="7" fillId="0" borderId="0" xfId="0" applyFont="1" applyAlignment="1" applyProtection="1">
      <alignment vertical="top" wrapText="1"/>
      <protection locked="0"/>
    </xf>
    <xf numFmtId="0" fontId="30" fillId="0" borderId="0" xfId="0" applyFont="1" applyAlignment="1" applyProtection="1">
      <alignment horizontal="left" vertical="center" wrapText="1"/>
      <protection locked="0"/>
    </xf>
    <xf numFmtId="197" fontId="11" fillId="0" borderId="0" xfId="2" applyNumberFormat="1" applyFont="1" applyFill="1" applyBorder="1" applyAlignment="1" applyProtection="1">
      <alignment horizontal="right" vertical="center" wrapText="1"/>
      <protection locked="0"/>
    </xf>
    <xf numFmtId="0" fontId="42" fillId="0" borderId="0" xfId="0" applyFont="1" applyProtection="1">
      <alignment vertical="center"/>
      <protection locked="0"/>
    </xf>
    <xf numFmtId="0" fontId="30"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quotePrefix="1" applyFont="1" applyProtection="1">
      <alignment vertical="center"/>
      <protection locked="0"/>
    </xf>
    <xf numFmtId="207" fontId="6" fillId="0" borderId="0" xfId="0" applyNumberFormat="1" applyFont="1" applyAlignment="1" applyProtection="1">
      <alignment horizontal="center" vertical="center"/>
      <protection locked="0"/>
    </xf>
    <xf numFmtId="208" fontId="6" fillId="0" borderId="0" xfId="0" applyNumberFormat="1" applyFont="1" applyAlignment="1" applyProtection="1">
      <alignment horizontal="center" vertical="center"/>
      <protection locked="0"/>
    </xf>
    <xf numFmtId="207" fontId="5" fillId="0" borderId="0" xfId="0" applyNumberFormat="1" applyFont="1" applyAlignment="1" applyProtection="1">
      <alignment horizontal="center" vertical="center"/>
      <protection locked="0"/>
    </xf>
    <xf numFmtId="208" fontId="5" fillId="0" borderId="0" xfId="0" applyNumberFormat="1" applyFont="1" applyAlignment="1" applyProtection="1">
      <alignment horizontal="center" vertical="center"/>
      <protection locked="0"/>
    </xf>
    <xf numFmtId="220" fontId="5" fillId="0" borderId="0" xfId="0" applyNumberFormat="1" applyFont="1" applyProtection="1">
      <alignment vertical="center"/>
      <protection locked="0"/>
    </xf>
    <xf numFmtId="0" fontId="5" fillId="0" borderId="0" xfId="0" quotePrefix="1" applyFont="1" applyAlignment="1" applyProtection="1">
      <alignment horizontal="right" vertical="center"/>
      <protection locked="0"/>
    </xf>
    <xf numFmtId="0" fontId="29" fillId="0" borderId="0" xfId="0" quotePrefix="1" applyFont="1" applyProtection="1">
      <alignment vertical="center"/>
      <protection locked="0"/>
    </xf>
    <xf numFmtId="207" fontId="6" fillId="15" borderId="145" xfId="0" applyNumberFormat="1" applyFont="1" applyFill="1" applyBorder="1" applyAlignment="1" applyProtection="1">
      <alignment vertical="center" shrinkToFit="1"/>
      <protection locked="0"/>
    </xf>
    <xf numFmtId="0" fontId="5"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42" fillId="0" borderId="0" xfId="0" applyFont="1" applyAlignment="1" applyProtection="1">
      <alignment horizontal="left" vertical="center" wrapText="1"/>
      <protection locked="0"/>
    </xf>
    <xf numFmtId="0" fontId="5" fillId="0" borderId="151" xfId="0" applyFont="1" applyBorder="1" applyAlignment="1" applyProtection="1">
      <alignment horizontal="center" wrapText="1"/>
      <protection locked="0"/>
    </xf>
    <xf numFmtId="0" fontId="5" fillId="0" borderId="148" xfId="0" applyFont="1" applyBorder="1" applyAlignment="1" applyProtection="1">
      <alignment horizontal="center" wrapText="1"/>
      <protection locked="0"/>
    </xf>
    <xf numFmtId="0" fontId="5" fillId="0" borderId="9" xfId="0" applyFont="1" applyBorder="1" applyAlignment="1" applyProtection="1">
      <alignment horizontal="center" wrapText="1"/>
      <protection locked="0"/>
    </xf>
    <xf numFmtId="0" fontId="5" fillId="0" borderId="14" xfId="0" applyFont="1" applyBorder="1" applyAlignment="1" applyProtection="1">
      <alignment horizontal="center" wrapText="1"/>
      <protection locked="0"/>
    </xf>
    <xf numFmtId="0" fontId="43" fillId="0" borderId="0" xfId="0" applyFont="1" applyAlignment="1" applyProtection="1">
      <alignment vertical="center" wrapText="1"/>
      <protection locked="0"/>
    </xf>
    <xf numFmtId="0" fontId="43" fillId="0" borderId="0" xfId="0" applyFont="1" applyProtection="1">
      <alignment vertical="center"/>
      <protection locked="0"/>
    </xf>
    <xf numFmtId="0" fontId="30" fillId="0" borderId="0" xfId="0" applyFont="1" applyProtection="1">
      <alignment vertical="center"/>
      <protection locked="0"/>
    </xf>
    <xf numFmtId="201" fontId="11" fillId="0" borderId="14" xfId="2" applyNumberFormat="1" applyFont="1" applyFill="1" applyBorder="1" applyAlignment="1" applyProtection="1">
      <alignment horizontal="left" vertical="center" shrinkToFit="1"/>
    </xf>
    <xf numFmtId="0" fontId="5" fillId="0" borderId="147" xfId="0" applyFont="1" applyBorder="1" applyAlignment="1" applyProtection="1">
      <alignment horizontal="center" vertical="center" shrinkToFit="1"/>
      <protection locked="0"/>
    </xf>
    <xf numFmtId="0" fontId="11" fillId="15" borderId="147" xfId="0" applyFont="1" applyFill="1" applyBorder="1" applyAlignment="1" applyProtection="1">
      <alignment horizontal="center" vertical="center"/>
      <protection locked="0"/>
    </xf>
    <xf numFmtId="0" fontId="119" fillId="0" borderId="0" xfId="10" applyFont="1">
      <alignment vertical="center"/>
    </xf>
    <xf numFmtId="0" fontId="119" fillId="4" borderId="0" xfId="10" applyFont="1" applyFill="1">
      <alignment vertical="center"/>
    </xf>
    <xf numFmtId="0" fontId="48" fillId="0" borderId="0" xfId="10" applyFont="1" applyAlignment="1">
      <alignment horizontal="left" vertical="center"/>
    </xf>
    <xf numFmtId="0" fontId="119" fillId="0" borderId="0" xfId="10" applyFont="1" applyAlignment="1">
      <alignment horizontal="left" vertical="center"/>
    </xf>
    <xf numFmtId="0" fontId="119" fillId="0" borderId="0" xfId="10" applyFont="1" applyAlignment="1">
      <alignment vertical="center" wrapText="1"/>
    </xf>
    <xf numFmtId="0" fontId="119" fillId="0" borderId="0" xfId="10" applyFont="1" applyAlignment="1">
      <alignment horizontal="center" vertical="center"/>
    </xf>
    <xf numFmtId="0" fontId="48" fillId="0" borderId="0" xfId="10" applyFont="1">
      <alignment vertical="center"/>
    </xf>
    <xf numFmtId="0" fontId="48" fillId="4" borderId="0" xfId="10" applyFont="1" applyFill="1">
      <alignment vertical="center"/>
    </xf>
    <xf numFmtId="0" fontId="122" fillId="0" borderId="145" xfId="21" applyFont="1" applyBorder="1" applyAlignment="1">
      <alignment horizontal="center" vertical="center" shrinkToFit="1"/>
    </xf>
    <xf numFmtId="0" fontId="49" fillId="0" borderId="0" xfId="10" applyFont="1" applyAlignment="1">
      <alignment horizontal="left" vertical="center"/>
    </xf>
    <xf numFmtId="0" fontId="48" fillId="0" borderId="0" xfId="10" applyFont="1" applyProtection="1">
      <alignment vertical="center"/>
      <protection locked="0"/>
    </xf>
    <xf numFmtId="0" fontId="49" fillId="0" borderId="0" xfId="10" applyFont="1" applyAlignment="1" applyProtection="1">
      <alignment horizontal="left" vertical="center"/>
      <protection locked="0"/>
    </xf>
    <xf numFmtId="0" fontId="48" fillId="4" borderId="0" xfId="10" applyFont="1" applyFill="1" applyProtection="1">
      <alignment vertical="center"/>
      <protection locked="0"/>
    </xf>
    <xf numFmtId="0" fontId="42" fillId="0" borderId="13" xfId="0" applyFont="1" applyBorder="1" applyAlignment="1" applyProtection="1">
      <alignment horizontal="center" vertical="top" wrapText="1"/>
      <protection locked="0"/>
    </xf>
    <xf numFmtId="201" fontId="11" fillId="0" borderId="69" xfId="2" applyNumberFormat="1" applyFont="1" applyFill="1" applyBorder="1" applyAlignment="1" applyProtection="1">
      <alignment shrinkToFit="1"/>
    </xf>
    <xf numFmtId="184" fontId="8" fillId="15" borderId="0" xfId="0" applyNumberFormat="1" applyFont="1" applyFill="1" applyAlignment="1">
      <alignment horizontal="left" vertical="center"/>
    </xf>
    <xf numFmtId="0" fontId="8" fillId="0" borderId="0" xfId="6" applyFont="1" applyAlignment="1" applyProtection="1">
      <protection locked="0"/>
    </xf>
    <xf numFmtId="0" fontId="6" fillId="0" borderId="0" xfId="6" applyFont="1" applyProtection="1">
      <alignment vertical="center"/>
      <protection locked="0"/>
    </xf>
    <xf numFmtId="0" fontId="6" fillId="0" borderId="0" xfId="6" applyFont="1" applyAlignment="1" applyProtection="1">
      <protection locked="0"/>
    </xf>
    <xf numFmtId="0" fontId="6" fillId="0" borderId="0" xfId="6" applyFont="1" applyAlignment="1" applyProtection="1">
      <alignment horizontal="left" vertical="center"/>
      <protection locked="0"/>
    </xf>
    <xf numFmtId="0" fontId="28" fillId="0" borderId="0" xfId="6" applyFont="1" applyAlignment="1" applyProtection="1">
      <alignment horizontal="center" vertical="center"/>
      <protection locked="0"/>
    </xf>
    <xf numFmtId="0" fontId="28" fillId="3" borderId="0" xfId="6" applyFont="1" applyFill="1" applyAlignment="1" applyProtection="1">
      <alignment horizontal="center" vertical="center"/>
      <protection locked="0"/>
    </xf>
    <xf numFmtId="0" fontId="28" fillId="0" borderId="0" xfId="6" applyFont="1" applyAlignment="1" applyProtection="1">
      <alignment horizontal="left" vertical="center"/>
      <protection locked="0"/>
    </xf>
    <xf numFmtId="0" fontId="29" fillId="0" borderId="0" xfId="6" applyFont="1" applyProtection="1">
      <alignment vertical="center"/>
      <protection locked="0"/>
    </xf>
    <xf numFmtId="0" fontId="84" fillId="0" borderId="0" xfId="6" applyFont="1" applyAlignment="1" applyProtection="1">
      <alignment horizontal="center" vertical="center"/>
      <protection locked="0"/>
    </xf>
    <xf numFmtId="0" fontId="6" fillId="0" borderId="0" xfId="6" applyFont="1" applyAlignment="1" applyProtection="1">
      <alignment vertical="center" wrapText="1"/>
      <protection locked="0"/>
    </xf>
    <xf numFmtId="0" fontId="6" fillId="0" borderId="0" xfId="6" applyFont="1" applyAlignment="1" applyProtection="1">
      <alignment horizontal="center" vertical="center"/>
      <protection locked="0"/>
    </xf>
    <xf numFmtId="189" fontId="6" fillId="3" borderId="85" xfId="6" applyNumberFormat="1" applyFont="1" applyFill="1" applyBorder="1" applyAlignment="1" applyProtection="1">
      <alignment horizontal="center" vertical="center" wrapText="1"/>
      <protection locked="0"/>
    </xf>
    <xf numFmtId="202" fontId="6" fillId="3" borderId="85" xfId="6" applyNumberFormat="1" applyFont="1" applyFill="1" applyBorder="1" applyAlignment="1" applyProtection="1">
      <alignment horizontal="center" vertical="center" shrinkToFit="1"/>
      <protection locked="0"/>
    </xf>
    <xf numFmtId="0" fontId="29" fillId="3" borderId="85" xfId="6" applyFont="1" applyFill="1" applyBorder="1" applyAlignment="1" applyProtection="1">
      <alignment vertical="center" wrapText="1"/>
      <protection locked="0"/>
    </xf>
    <xf numFmtId="0" fontId="6" fillId="0" borderId="92" xfId="6" applyFont="1" applyBorder="1" applyAlignment="1" applyProtection="1">
      <alignment horizontal="center" vertical="center"/>
      <protection locked="0"/>
    </xf>
    <xf numFmtId="189" fontId="6" fillId="3" borderId="86" xfId="6" applyNumberFormat="1" applyFont="1" applyFill="1" applyBorder="1" applyAlignment="1" applyProtection="1">
      <alignment horizontal="center" vertical="center" wrapText="1"/>
      <protection locked="0"/>
    </xf>
    <xf numFmtId="202" fontId="6" fillId="3" borderId="86" xfId="6" applyNumberFormat="1" applyFont="1" applyFill="1" applyBorder="1" applyAlignment="1" applyProtection="1">
      <alignment horizontal="center" vertical="center" shrinkToFit="1"/>
      <protection locked="0"/>
    </xf>
    <xf numFmtId="0" fontId="29" fillId="3" borderId="86" xfId="6" applyFont="1" applyFill="1" applyBorder="1" applyAlignment="1" applyProtection="1">
      <alignment vertical="center" wrapText="1"/>
      <protection locked="0"/>
    </xf>
    <xf numFmtId="202" fontId="6" fillId="3" borderId="93" xfId="6" applyNumberFormat="1" applyFont="1" applyFill="1" applyBorder="1" applyAlignment="1" applyProtection="1">
      <alignment horizontal="center" vertical="center" shrinkToFit="1"/>
      <protection locked="0"/>
    </xf>
    <xf numFmtId="0" fontId="29" fillId="3" borderId="93" xfId="6" applyFont="1" applyFill="1" applyBorder="1" applyAlignment="1" applyProtection="1">
      <alignment vertical="center" wrapText="1"/>
      <protection locked="0"/>
    </xf>
    <xf numFmtId="189" fontId="6" fillId="3" borderId="93" xfId="6" applyNumberFormat="1" applyFont="1" applyFill="1" applyBorder="1" applyAlignment="1" applyProtection="1">
      <alignment horizontal="center" vertical="center" wrapText="1"/>
      <protection locked="0"/>
    </xf>
    <xf numFmtId="189" fontId="6" fillId="9" borderId="93" xfId="6" applyNumberFormat="1" applyFont="1" applyFill="1" applyBorder="1" applyAlignment="1" applyProtection="1">
      <alignment horizontal="center" vertical="center" wrapText="1"/>
      <protection locked="0"/>
    </xf>
    <xf numFmtId="195" fontId="6" fillId="9" borderId="93" xfId="6" applyNumberFormat="1" applyFont="1" applyFill="1" applyBorder="1" applyAlignment="1" applyProtection="1">
      <alignment horizontal="center" vertical="center" shrinkToFit="1"/>
      <protection locked="0"/>
    </xf>
    <xf numFmtId="194" fontId="6" fillId="9" borderId="86" xfId="6" applyNumberFormat="1" applyFont="1" applyFill="1" applyBorder="1" applyAlignment="1" applyProtection="1">
      <alignment horizontal="center" vertical="center" wrapText="1"/>
      <protection locked="0"/>
    </xf>
    <xf numFmtId="196" fontId="60" fillId="9" borderId="93" xfId="6" applyNumberFormat="1" applyFont="1" applyFill="1" applyBorder="1" applyAlignment="1" applyProtection="1">
      <alignment horizontal="center" vertical="center"/>
      <protection locked="0"/>
    </xf>
    <xf numFmtId="193" fontId="6" fillId="9" borderId="93" xfId="6" applyNumberFormat="1" applyFont="1" applyFill="1" applyBorder="1" applyAlignment="1" applyProtection="1">
      <alignment horizontal="center" vertical="center" wrapText="1"/>
      <protection locked="0"/>
    </xf>
    <xf numFmtId="0" fontId="6" fillId="9" borderId="93" xfId="6" applyFont="1" applyFill="1" applyBorder="1" applyAlignment="1" applyProtection="1">
      <alignment horizontal="center" vertical="center" wrapText="1"/>
      <protection locked="0"/>
    </xf>
    <xf numFmtId="0" fontId="29" fillId="9" borderId="93" xfId="6" applyFont="1" applyFill="1" applyBorder="1" applyAlignment="1" applyProtection="1">
      <alignment vertical="center" wrapText="1"/>
      <protection locked="0"/>
    </xf>
    <xf numFmtId="189" fontId="6" fillId="0" borderId="0" xfId="6" applyNumberFormat="1" applyFont="1" applyAlignment="1" applyProtection="1">
      <alignment horizontal="center" vertical="center" wrapText="1"/>
      <protection locked="0"/>
    </xf>
    <xf numFmtId="195" fontId="6" fillId="0" borderId="0" xfId="6" applyNumberFormat="1" applyFont="1" applyAlignment="1" applyProtection="1">
      <alignment horizontal="center" vertical="center" shrinkToFit="1"/>
      <protection locked="0"/>
    </xf>
    <xf numFmtId="194" fontId="6" fillId="0" borderId="0" xfId="6" applyNumberFormat="1" applyFont="1" applyAlignment="1" applyProtection="1">
      <alignment horizontal="center" vertical="center" wrapText="1"/>
      <protection locked="0"/>
    </xf>
    <xf numFmtId="193" fontId="6" fillId="0" borderId="0" xfId="6" applyNumberFormat="1" applyFont="1" applyAlignment="1" applyProtection="1">
      <alignment horizontal="center" vertical="center" wrapText="1"/>
      <protection locked="0"/>
    </xf>
    <xf numFmtId="0" fontId="6" fillId="0" borderId="0" xfId="6" applyFont="1" applyAlignment="1" applyProtection="1">
      <alignment horizontal="center" vertical="center" wrapText="1"/>
      <protection locked="0"/>
    </xf>
    <xf numFmtId="187" fontId="6" fillId="0" borderId="0" xfId="6" applyNumberFormat="1" applyFont="1" applyAlignment="1" applyProtection="1">
      <alignment horizontal="left" vertical="center" shrinkToFit="1"/>
      <protection locked="0"/>
    </xf>
    <xf numFmtId="187" fontId="5" fillId="0" borderId="0" xfId="6" applyNumberFormat="1" applyFont="1" applyAlignment="1" applyProtection="1">
      <alignment horizontal="left" vertical="center" wrapText="1" shrinkToFit="1"/>
      <protection locked="0"/>
    </xf>
    <xf numFmtId="187" fontId="7" fillId="0" borderId="0" xfId="6" applyNumberFormat="1" applyFont="1" applyAlignment="1" applyProtection="1">
      <alignment horizontal="left" vertical="center" wrapText="1" shrinkToFit="1"/>
      <protection locked="0"/>
    </xf>
    <xf numFmtId="0" fontId="5" fillId="0" borderId="1" xfId="6" applyFont="1" applyBorder="1" applyAlignment="1" applyProtection="1">
      <alignment horizontal="center" vertical="center" shrinkToFit="1"/>
      <protection locked="0"/>
    </xf>
    <xf numFmtId="0" fontId="5" fillId="0" borderId="1" xfId="6" applyFont="1" applyBorder="1" applyAlignment="1" applyProtection="1">
      <alignment horizontal="center" vertical="center" wrapText="1"/>
      <protection locked="0"/>
    </xf>
    <xf numFmtId="193" fontId="6" fillId="0" borderId="1" xfId="6" applyNumberFormat="1" applyFont="1" applyBorder="1" applyAlignment="1" applyProtection="1">
      <alignment horizontal="center" vertical="center" wrapText="1"/>
      <protection locked="0"/>
    </xf>
    <xf numFmtId="187" fontId="6" fillId="0" borderId="0" xfId="6" applyNumberFormat="1" applyFont="1" applyAlignment="1" applyProtection="1">
      <alignment horizontal="center" vertical="center" wrapText="1"/>
      <protection locked="0"/>
    </xf>
    <xf numFmtId="187" fontId="6" fillId="0" borderId="0" xfId="6" applyNumberFormat="1" applyFont="1" applyAlignment="1" applyProtection="1">
      <alignment horizontal="right" vertical="center" wrapText="1"/>
      <protection locked="0"/>
    </xf>
    <xf numFmtId="0" fontId="8" fillId="0" borderId="0" xfId="6" applyFont="1" applyAlignment="1" applyProtection="1">
      <alignment horizontal="left" vertical="top"/>
      <protection locked="0"/>
    </xf>
    <xf numFmtId="0" fontId="8" fillId="0" borderId="0" xfId="6" applyFont="1" applyAlignment="1" applyProtection="1">
      <alignment horizontal="left" wrapText="1"/>
      <protection locked="0"/>
    </xf>
    <xf numFmtId="0" fontId="8" fillId="0" borderId="0" xfId="6" applyFont="1" applyAlignment="1" applyProtection="1">
      <alignment horizontal="left"/>
      <protection locked="0"/>
    </xf>
    <xf numFmtId="0" fontId="8" fillId="0" borderId="0" xfId="6" applyFont="1" applyProtection="1">
      <alignment vertical="center"/>
      <protection locked="0"/>
    </xf>
    <xf numFmtId="0" fontId="6" fillId="0" borderId="0" xfId="6" applyFont="1" applyAlignment="1" applyProtection="1">
      <alignment horizontal="right" vertical="center"/>
      <protection locked="0"/>
    </xf>
    <xf numFmtId="0" fontId="8" fillId="0" borderId="0" xfId="6" applyFont="1" applyAlignment="1" applyProtection="1">
      <alignment horizontal="right"/>
      <protection locked="0"/>
    </xf>
    <xf numFmtId="0" fontId="28" fillId="0" borderId="0" xfId="6" applyFont="1" applyAlignment="1" applyProtection="1">
      <alignment horizontal="right" vertical="center"/>
      <protection locked="0"/>
    </xf>
    <xf numFmtId="0" fontId="28" fillId="3" borderId="0" xfId="6" applyFont="1" applyFill="1" applyProtection="1">
      <alignment vertical="center"/>
      <protection locked="0"/>
    </xf>
    <xf numFmtId="0" fontId="6" fillId="8" borderId="13" xfId="6" applyFont="1" applyFill="1" applyBorder="1" applyAlignment="1" applyProtection="1">
      <alignment horizontal="left" vertical="center"/>
      <protection locked="0"/>
    </xf>
    <xf numFmtId="0" fontId="6" fillId="2" borderId="87" xfId="13" applyFont="1" applyFill="1" applyBorder="1" applyAlignment="1" applyProtection="1">
      <alignment horizontal="center" vertical="center"/>
      <protection locked="0"/>
    </xf>
    <xf numFmtId="0" fontId="6" fillId="2" borderId="88" xfId="13" applyFont="1" applyFill="1" applyBorder="1" applyAlignment="1" applyProtection="1">
      <alignment horizontal="center" vertical="center" wrapText="1"/>
      <protection locked="0"/>
    </xf>
    <xf numFmtId="0" fontId="6" fillId="2" borderId="89" xfId="13" applyFont="1" applyFill="1" applyBorder="1" applyAlignment="1" applyProtection="1">
      <alignment horizontal="center" vertical="center" wrapText="1" shrinkToFit="1"/>
      <protection locked="0"/>
    </xf>
    <xf numFmtId="0" fontId="6" fillId="2" borderId="90" xfId="13" applyFont="1" applyFill="1" applyBorder="1" applyAlignment="1" applyProtection="1">
      <alignment horizontal="center" vertical="center" wrapText="1"/>
      <protection locked="0"/>
    </xf>
    <xf numFmtId="0" fontId="6" fillId="2" borderId="89" xfId="13" applyFont="1" applyFill="1" applyBorder="1" applyAlignment="1" applyProtection="1">
      <alignment horizontal="center" vertical="center" wrapText="1"/>
      <protection locked="0"/>
    </xf>
    <xf numFmtId="0" fontId="5" fillId="2" borderId="90" xfId="13" applyFont="1" applyFill="1" applyBorder="1" applyAlignment="1" applyProtection="1">
      <alignment horizontal="center" vertical="center" wrapText="1"/>
      <protection locked="0"/>
    </xf>
    <xf numFmtId="0" fontId="5" fillId="2" borderId="91" xfId="13" applyFont="1" applyFill="1" applyBorder="1" applyAlignment="1" applyProtection="1">
      <alignment horizontal="center" vertical="center" wrapText="1"/>
      <protection locked="0"/>
    </xf>
    <xf numFmtId="0" fontId="5" fillId="2" borderId="86" xfId="13" applyFont="1" applyFill="1" applyBorder="1" applyAlignment="1" applyProtection="1">
      <alignment horizontal="center" vertical="center" wrapText="1"/>
      <protection locked="0"/>
    </xf>
    <xf numFmtId="0" fontId="5" fillId="0" borderId="0" xfId="13" applyFont="1" applyProtection="1">
      <protection locked="0"/>
    </xf>
    <xf numFmtId="189" fontId="6" fillId="3" borderId="95" xfId="13" applyNumberFormat="1" applyFont="1" applyFill="1" applyBorder="1" applyAlignment="1" applyProtection="1">
      <alignment horizontal="center" vertical="center" shrinkToFit="1"/>
      <protection locked="0"/>
    </xf>
    <xf numFmtId="0" fontId="6" fillId="3" borderId="3" xfId="13" applyFont="1" applyFill="1" applyBorder="1" applyAlignment="1" applyProtection="1">
      <alignment vertical="center" shrinkToFit="1"/>
      <protection locked="0"/>
    </xf>
    <xf numFmtId="0" fontId="5" fillId="3" borderId="5" xfId="13" applyFont="1" applyFill="1" applyBorder="1" applyAlignment="1" applyProtection="1">
      <alignment horizontal="left" vertical="center"/>
      <protection locked="0"/>
    </xf>
    <xf numFmtId="0" fontId="5" fillId="3" borderId="13" xfId="13" applyFont="1" applyFill="1" applyBorder="1" applyAlignment="1" applyProtection="1">
      <alignment vertical="center" wrapText="1"/>
      <protection locked="0"/>
    </xf>
    <xf numFmtId="0" fontId="36" fillId="3" borderId="31" xfId="13" applyFont="1" applyFill="1" applyBorder="1" applyAlignment="1" applyProtection="1">
      <alignment horizontal="center" vertical="center" wrapText="1" shrinkToFit="1"/>
      <protection locked="0"/>
    </xf>
    <xf numFmtId="222" fontId="6" fillId="3" borderId="54" xfId="2" applyNumberFormat="1" applyFont="1" applyFill="1" applyBorder="1" applyAlignment="1" applyProtection="1">
      <alignment horizontal="right" vertical="center" shrinkToFit="1"/>
      <protection locked="0"/>
    </xf>
    <xf numFmtId="222" fontId="6" fillId="3" borderId="3" xfId="2" applyNumberFormat="1" applyFont="1" applyFill="1" applyBorder="1" applyAlignment="1" applyProtection="1">
      <alignment horizontal="right" vertical="center" shrinkToFit="1"/>
      <protection locked="0"/>
    </xf>
    <xf numFmtId="187" fontId="6" fillId="3" borderId="33" xfId="13" applyNumberFormat="1" applyFont="1" applyFill="1" applyBorder="1" applyAlignment="1" applyProtection="1">
      <alignment horizontal="center" vertical="center"/>
      <protection locked="0"/>
    </xf>
    <xf numFmtId="0" fontId="5" fillId="3" borderId="111" xfId="13" applyFont="1" applyFill="1" applyBorder="1" applyAlignment="1" applyProtection="1">
      <alignment horizontal="center" vertical="center"/>
      <protection locked="0"/>
    </xf>
    <xf numFmtId="0" fontId="5" fillId="3" borderId="86" xfId="13" applyFont="1" applyFill="1" applyBorder="1" applyAlignment="1" applyProtection="1">
      <alignment horizontal="center" vertical="center"/>
      <protection locked="0"/>
    </xf>
    <xf numFmtId="0" fontId="5" fillId="3" borderId="16" xfId="13" applyFont="1" applyFill="1" applyBorder="1" applyAlignment="1" applyProtection="1">
      <alignment horizontal="left" vertical="center"/>
      <protection locked="0"/>
    </xf>
    <xf numFmtId="0" fontId="5" fillId="3" borderId="15" xfId="13" applyFont="1" applyFill="1" applyBorder="1" applyAlignment="1" applyProtection="1">
      <alignment vertical="center" wrapText="1"/>
      <protection locked="0"/>
    </xf>
    <xf numFmtId="0" fontId="36" fillId="3" borderId="32" xfId="13" applyFont="1" applyFill="1" applyBorder="1" applyAlignment="1" applyProtection="1">
      <alignment horizontal="center" vertical="center" wrapText="1" shrinkToFit="1"/>
      <protection locked="0"/>
    </xf>
    <xf numFmtId="222" fontId="6" fillId="3" borderId="55" xfId="2" applyNumberFormat="1" applyFont="1" applyFill="1" applyBorder="1" applyAlignment="1" applyProtection="1">
      <alignment horizontal="right" vertical="center" shrinkToFit="1"/>
      <protection locked="0"/>
    </xf>
    <xf numFmtId="222" fontId="6" fillId="3" borderId="1" xfId="2" applyNumberFormat="1" applyFont="1" applyFill="1" applyBorder="1" applyAlignment="1" applyProtection="1">
      <alignment horizontal="right" vertical="center" shrinkToFit="1"/>
      <protection locked="0"/>
    </xf>
    <xf numFmtId="187" fontId="6" fillId="3" borderId="34" xfId="13" applyNumberFormat="1" applyFont="1" applyFill="1" applyBorder="1" applyAlignment="1" applyProtection="1">
      <alignment horizontal="center" vertical="center"/>
      <protection locked="0"/>
    </xf>
    <xf numFmtId="0" fontId="5" fillId="3" borderId="112" xfId="13" applyFont="1" applyFill="1" applyBorder="1" applyAlignment="1" applyProtection="1">
      <alignment horizontal="center" vertical="center"/>
      <protection locked="0"/>
    </xf>
    <xf numFmtId="189" fontId="6" fillId="3" borderId="96" xfId="13" applyNumberFormat="1" applyFont="1" applyFill="1" applyBorder="1" applyAlignment="1" applyProtection="1">
      <alignment horizontal="center" vertical="center" shrinkToFit="1"/>
      <protection locked="0"/>
    </xf>
    <xf numFmtId="0" fontId="36" fillId="3" borderId="35" xfId="13" applyFont="1" applyFill="1" applyBorder="1" applyAlignment="1" applyProtection="1">
      <alignment horizontal="center" vertical="center" wrapText="1" shrinkToFit="1"/>
      <protection locked="0"/>
    </xf>
    <xf numFmtId="189" fontId="6" fillId="3" borderId="106" xfId="13" applyNumberFormat="1" applyFont="1" applyFill="1" applyBorder="1" applyAlignment="1" applyProtection="1">
      <alignment horizontal="center" vertical="center" shrinkToFit="1"/>
      <protection locked="0"/>
    </xf>
    <xf numFmtId="0" fontId="6" fillId="3" borderId="107" xfId="13" applyFont="1" applyFill="1" applyBorder="1" applyAlignment="1" applyProtection="1">
      <alignment vertical="center" shrinkToFit="1"/>
      <protection locked="0"/>
    </xf>
    <xf numFmtId="0" fontId="5" fillId="3" borderId="120" xfId="13" applyFont="1" applyFill="1" applyBorder="1" applyAlignment="1" applyProtection="1">
      <alignment horizontal="left" vertical="center"/>
      <protection locked="0"/>
    </xf>
    <xf numFmtId="0" fontId="5" fillId="3" borderId="121" xfId="13" applyFont="1" applyFill="1" applyBorder="1" applyAlignment="1" applyProtection="1">
      <alignment vertical="center" wrapText="1"/>
      <protection locked="0"/>
    </xf>
    <xf numFmtId="0" fontId="36" fillId="3" borderId="108" xfId="13" applyFont="1" applyFill="1" applyBorder="1" applyAlignment="1" applyProtection="1">
      <alignment horizontal="center" vertical="center" wrapText="1" shrinkToFit="1"/>
      <protection locked="0"/>
    </xf>
    <xf numFmtId="222" fontId="6" fillId="3" borderId="109" xfId="2" applyNumberFormat="1" applyFont="1" applyFill="1" applyBorder="1" applyAlignment="1" applyProtection="1">
      <alignment horizontal="right" vertical="center" shrinkToFit="1"/>
      <protection locked="0"/>
    </xf>
    <xf numFmtId="222" fontId="6" fillId="3" borderId="110" xfId="2" applyNumberFormat="1" applyFont="1" applyFill="1" applyBorder="1" applyAlignment="1" applyProtection="1">
      <alignment horizontal="right" vertical="center" shrinkToFit="1"/>
      <protection locked="0"/>
    </xf>
    <xf numFmtId="187" fontId="6" fillId="3" borderId="109" xfId="13" applyNumberFormat="1" applyFont="1" applyFill="1" applyBorder="1" applyAlignment="1" applyProtection="1">
      <alignment horizontal="center" vertical="center"/>
      <protection locked="0"/>
    </xf>
    <xf numFmtId="0" fontId="5" fillId="3" borderId="113" xfId="13" applyFont="1" applyFill="1" applyBorder="1" applyAlignment="1" applyProtection="1">
      <alignment horizontal="center" vertical="center"/>
      <protection locked="0"/>
    </xf>
    <xf numFmtId="189" fontId="6" fillId="9" borderId="92" xfId="13" applyNumberFormat="1" applyFont="1" applyFill="1" applyBorder="1" applyAlignment="1" applyProtection="1">
      <alignment horizontal="center" vertical="center"/>
      <protection locked="0"/>
    </xf>
    <xf numFmtId="0" fontId="6" fillId="9" borderId="0" xfId="13" applyFont="1" applyFill="1" applyAlignment="1" applyProtection="1">
      <alignment vertical="center" shrinkToFit="1"/>
      <protection locked="0"/>
    </xf>
    <xf numFmtId="0" fontId="60" fillId="9" borderId="0" xfId="13" applyFont="1" applyFill="1" applyAlignment="1" applyProtection="1">
      <alignment vertical="center"/>
      <protection locked="0"/>
    </xf>
    <xf numFmtId="0" fontId="6" fillId="9" borderId="0" xfId="13" applyFont="1" applyFill="1" applyAlignment="1" applyProtection="1">
      <alignment vertical="center"/>
      <protection locked="0"/>
    </xf>
    <xf numFmtId="0" fontId="36" fillId="9" borderId="36" xfId="13" applyFont="1" applyFill="1" applyBorder="1" applyAlignment="1" applyProtection="1">
      <alignment horizontal="center" vertical="center" wrapText="1" shrinkToFit="1"/>
      <protection locked="0"/>
    </xf>
    <xf numFmtId="222" fontId="6" fillId="9" borderId="38" xfId="2" applyNumberFormat="1" applyFont="1" applyFill="1" applyBorder="1" applyAlignment="1" applyProtection="1">
      <alignment horizontal="right" vertical="center" shrinkToFit="1"/>
      <protection locked="0"/>
    </xf>
    <xf numFmtId="222" fontId="6" fillId="9" borderId="8" xfId="2" applyNumberFormat="1" applyFont="1" applyFill="1" applyBorder="1" applyAlignment="1" applyProtection="1">
      <alignment horizontal="right" vertical="center" shrinkToFit="1"/>
      <protection locked="0"/>
    </xf>
    <xf numFmtId="38" fontId="6" fillId="9" borderId="31" xfId="2" applyFont="1" applyFill="1" applyBorder="1" applyAlignment="1" applyProtection="1">
      <alignment horizontal="right" vertical="center" shrinkToFit="1"/>
      <protection locked="0"/>
    </xf>
    <xf numFmtId="187" fontId="6" fillId="9" borderId="33" xfId="13" applyNumberFormat="1" applyFont="1" applyFill="1" applyBorder="1" applyAlignment="1" applyProtection="1">
      <alignment horizontal="center" vertical="center"/>
      <protection locked="0"/>
    </xf>
    <xf numFmtId="189" fontId="6" fillId="9" borderId="12" xfId="13" applyNumberFormat="1" applyFont="1" applyFill="1" applyBorder="1" applyAlignment="1" applyProtection="1">
      <alignment horizontal="center" vertical="center"/>
      <protection locked="0"/>
    </xf>
    <xf numFmtId="0" fontId="5" fillId="9" borderId="111" xfId="13" applyFont="1" applyFill="1" applyBorder="1" applyAlignment="1" applyProtection="1">
      <alignment horizontal="center" vertical="center"/>
      <protection locked="0"/>
    </xf>
    <xf numFmtId="0" fontId="5" fillId="10" borderId="97" xfId="13" applyFont="1" applyFill="1" applyBorder="1" applyAlignment="1" applyProtection="1">
      <alignment horizontal="center" vertical="center"/>
      <protection locked="0"/>
    </xf>
    <xf numFmtId="0" fontId="6" fillId="0" borderId="102" xfId="13" applyFont="1" applyBorder="1" applyAlignment="1" applyProtection="1">
      <alignment vertical="center"/>
      <protection locked="0"/>
    </xf>
    <xf numFmtId="189" fontId="6" fillId="0" borderId="103" xfId="13" applyNumberFormat="1" applyFont="1" applyBorder="1" applyAlignment="1" applyProtection="1">
      <alignment vertical="center"/>
      <protection locked="0"/>
    </xf>
    <xf numFmtId="0" fontId="6" fillId="0" borderId="104" xfId="13" applyFont="1" applyBorder="1" applyAlignment="1" applyProtection="1">
      <alignment vertical="center"/>
      <protection locked="0"/>
    </xf>
    <xf numFmtId="0" fontId="5" fillId="0" borderId="105" xfId="13" applyFont="1" applyBorder="1" applyProtection="1">
      <protection locked="0"/>
    </xf>
    <xf numFmtId="0" fontId="29" fillId="0" borderId="0" xfId="13" applyFont="1" applyAlignment="1" applyProtection="1">
      <alignment horizontal="left" vertical="center"/>
      <protection locked="0"/>
    </xf>
    <xf numFmtId="0" fontId="5" fillId="0" borderId="0" xfId="13" applyFont="1" applyAlignment="1" applyProtection="1">
      <alignment horizontal="left" vertical="center" wrapText="1"/>
      <protection locked="0"/>
    </xf>
    <xf numFmtId="0" fontId="5" fillId="0" borderId="0" xfId="13" applyFont="1" applyAlignment="1" applyProtection="1">
      <alignment horizontal="center" vertical="center"/>
      <protection locked="0"/>
    </xf>
    <xf numFmtId="38" fontId="11" fillId="0" borderId="0" xfId="3" applyFont="1" applyFill="1" applyBorder="1" applyAlignment="1" applyProtection="1">
      <alignment vertical="center"/>
      <protection locked="0"/>
    </xf>
    <xf numFmtId="38" fontId="5" fillId="0" borderId="0" xfId="3" applyFont="1" applyFill="1" applyBorder="1" applyAlignment="1" applyProtection="1">
      <alignment vertical="center"/>
      <protection locked="0"/>
    </xf>
    <xf numFmtId="0" fontId="5" fillId="0" borderId="0" xfId="13" applyFont="1" applyAlignment="1" applyProtection="1">
      <alignment vertical="center"/>
      <protection locked="0"/>
    </xf>
    <xf numFmtId="0" fontId="29" fillId="0" borderId="0" xfId="13" applyFont="1" applyAlignment="1" applyProtection="1">
      <alignment horizontal="left" vertical="center" wrapText="1"/>
      <protection locked="0"/>
    </xf>
    <xf numFmtId="0" fontId="6" fillId="0" borderId="0" xfId="9" applyFont="1" applyProtection="1">
      <protection locked="0"/>
    </xf>
    <xf numFmtId="186" fontId="13" fillId="0" borderId="13" xfId="9" applyNumberFormat="1" applyFont="1" applyBorder="1" applyAlignment="1" applyProtection="1">
      <alignment horizontal="left" vertical="center"/>
      <protection locked="0"/>
    </xf>
    <xf numFmtId="0" fontId="27" fillId="0" borderId="13" xfId="13" applyFont="1" applyBorder="1" applyAlignment="1" applyProtection="1">
      <alignment horizontal="right" vertical="center" wrapText="1" shrinkToFit="1"/>
      <protection locked="0"/>
    </xf>
    <xf numFmtId="186" fontId="13" fillId="0" borderId="0" xfId="9" applyNumberFormat="1" applyFont="1" applyAlignment="1" applyProtection="1">
      <alignment horizontal="left" vertical="center"/>
      <protection locked="0"/>
    </xf>
    <xf numFmtId="0" fontId="27" fillId="0" borderId="0" xfId="9" applyFont="1" applyAlignment="1" applyProtection="1">
      <alignment horizontal="right" vertical="center"/>
      <protection locked="0"/>
    </xf>
    <xf numFmtId="186" fontId="27" fillId="0" borderId="0" xfId="9" applyNumberFormat="1" applyFont="1" applyAlignment="1" applyProtection="1">
      <alignment horizontal="left"/>
      <protection locked="0"/>
    </xf>
    <xf numFmtId="0" fontId="5" fillId="0" borderId="0" xfId="9" applyFont="1" applyAlignment="1" applyProtection="1">
      <alignment horizontal="right"/>
      <protection locked="0"/>
    </xf>
    <xf numFmtId="0" fontId="6" fillId="0" borderId="0" xfId="16" applyFont="1" applyAlignment="1" applyProtection="1">
      <alignment horizontal="left" vertical="center" wrapText="1"/>
      <protection locked="0"/>
    </xf>
    <xf numFmtId="0" fontId="6" fillId="0" borderId="0" xfId="13" applyFont="1" applyProtection="1">
      <protection locked="0"/>
    </xf>
    <xf numFmtId="0" fontId="59" fillId="0" borderId="0" xfId="0" applyFont="1" applyProtection="1">
      <alignment vertical="center"/>
      <protection locked="0"/>
    </xf>
    <xf numFmtId="0" fontId="5" fillId="2" borderId="16" xfId="9" applyFont="1" applyFill="1" applyBorder="1" applyAlignment="1" applyProtection="1">
      <alignment horizontal="center" vertical="center" wrapText="1" shrinkToFit="1" readingOrder="1"/>
      <protection locked="0"/>
    </xf>
    <xf numFmtId="0" fontId="5" fillId="0" borderId="0" xfId="9" applyFont="1" applyAlignment="1" applyProtection="1">
      <alignment horizontal="center" vertical="center" shrinkToFit="1"/>
      <protection locked="0"/>
    </xf>
    <xf numFmtId="0" fontId="6" fillId="0" borderId="0" xfId="13" applyFont="1" applyAlignment="1" applyProtection="1">
      <alignment horizontal="left" vertical="center"/>
      <protection locked="0"/>
    </xf>
    <xf numFmtId="0" fontId="5" fillId="2" borderId="1" xfId="16" applyFont="1" applyFill="1" applyBorder="1" applyAlignment="1" applyProtection="1">
      <alignment horizontal="center" vertical="center" wrapText="1"/>
      <protection locked="0"/>
    </xf>
    <xf numFmtId="38" fontId="5" fillId="8" borderId="27" xfId="2" applyFont="1" applyFill="1" applyBorder="1" applyAlignment="1" applyProtection="1">
      <alignment horizontal="right" vertical="center" wrapText="1"/>
      <protection locked="0"/>
    </xf>
    <xf numFmtId="38" fontId="5" fillId="8" borderId="27" xfId="2" applyFont="1" applyFill="1" applyBorder="1" applyAlignment="1" applyProtection="1">
      <alignment horizontal="right" vertical="center" shrinkToFit="1" readingOrder="1"/>
      <protection locked="0"/>
    </xf>
    <xf numFmtId="38" fontId="5" fillId="8" borderId="28" xfId="2" applyFont="1" applyFill="1" applyBorder="1" applyAlignment="1" applyProtection="1">
      <alignment horizontal="right" vertical="center" shrinkToFit="1" readingOrder="1"/>
      <protection locked="0"/>
    </xf>
    <xf numFmtId="38" fontId="5" fillId="8" borderId="29" xfId="2" applyFont="1" applyFill="1" applyBorder="1" applyAlignment="1" applyProtection="1">
      <alignment horizontal="right" vertical="center" shrinkToFit="1" readingOrder="1"/>
      <protection locked="0"/>
    </xf>
    <xf numFmtId="0" fontId="6" fillId="0" borderId="0" xfId="9" applyFont="1" applyAlignment="1" applyProtection="1">
      <alignment horizontal="center" vertical="center"/>
      <protection locked="0"/>
    </xf>
    <xf numFmtId="0" fontId="6" fillId="0" borderId="0" xfId="9" applyFont="1" applyAlignment="1" applyProtection="1">
      <alignment horizontal="center" vertical="center" wrapText="1"/>
      <protection locked="0"/>
    </xf>
    <xf numFmtId="176" fontId="6" fillId="0" borderId="0" xfId="9" applyNumberFormat="1" applyFont="1" applyAlignment="1" applyProtection="1">
      <alignment horizontal="center" vertical="center" shrinkToFit="1" readingOrder="1"/>
      <protection locked="0"/>
    </xf>
    <xf numFmtId="0" fontId="6" fillId="0" borderId="0" xfId="9" applyFont="1" applyAlignment="1" applyProtection="1">
      <alignment vertical="center" wrapText="1" shrinkToFit="1" readingOrder="1"/>
      <protection locked="0"/>
    </xf>
    <xf numFmtId="0" fontId="6" fillId="0" borderId="0" xfId="9" applyFont="1" applyAlignment="1" applyProtection="1">
      <alignment horizontal="center" vertical="center" shrinkToFit="1"/>
      <protection locked="0"/>
    </xf>
    <xf numFmtId="38" fontId="6" fillId="0" borderId="0" xfId="2" applyFont="1" applyFill="1" applyBorder="1" applyAlignment="1" applyProtection="1">
      <alignment horizontal="right" vertical="center" shrinkToFit="1" readingOrder="1"/>
      <protection locked="0"/>
    </xf>
    <xf numFmtId="38" fontId="6" fillId="0" borderId="0" xfId="2" applyFont="1" applyFill="1" applyBorder="1" applyAlignment="1" applyProtection="1">
      <alignment horizontal="right" vertical="center" wrapText="1"/>
      <protection locked="0"/>
    </xf>
    <xf numFmtId="0" fontId="6" fillId="0" borderId="0" xfId="16" applyFont="1" applyProtection="1">
      <protection locked="0"/>
    </xf>
    <xf numFmtId="0" fontId="5" fillId="0" borderId="0" xfId="16" applyFont="1" applyAlignment="1" applyProtection="1">
      <alignment vertical="center"/>
      <protection locked="0"/>
    </xf>
    <xf numFmtId="0" fontId="5" fillId="0" borderId="0" xfId="16" applyFont="1" applyAlignment="1" applyProtection="1">
      <alignment vertical="center" wrapText="1"/>
      <protection locked="0"/>
    </xf>
    <xf numFmtId="0" fontId="5" fillId="0" borderId="0" xfId="16" applyFont="1" applyProtection="1">
      <protection locked="0"/>
    </xf>
    <xf numFmtId="0" fontId="29" fillId="0" borderId="1" xfId="16" applyFont="1" applyBorder="1" applyAlignment="1" applyProtection="1">
      <alignment horizontal="center" vertical="center" wrapText="1" shrinkToFit="1"/>
      <protection locked="0"/>
    </xf>
    <xf numFmtId="0" fontId="98" fillId="0" borderId="145" xfId="16" applyFont="1" applyBorder="1" applyAlignment="1" applyProtection="1">
      <alignment horizontal="center" vertical="center" wrapText="1" shrinkToFit="1"/>
      <protection locked="0"/>
    </xf>
    <xf numFmtId="0" fontId="98" fillId="0" borderId="3" xfId="16" applyFont="1" applyBorder="1" applyAlignment="1" applyProtection="1">
      <alignment horizontal="center" vertical="center" wrapText="1" shrinkToFit="1"/>
      <protection locked="0"/>
    </xf>
    <xf numFmtId="0" fontId="5" fillId="0" borderId="0" xfId="13" applyFont="1" applyAlignment="1" applyProtection="1">
      <alignment wrapText="1"/>
      <protection locked="0"/>
    </xf>
    <xf numFmtId="0" fontId="6" fillId="8" borderId="13" xfId="6" applyFont="1" applyFill="1" applyBorder="1" applyAlignment="1">
      <alignment horizontal="left" vertical="center"/>
    </xf>
    <xf numFmtId="38" fontId="6" fillId="8" borderId="7" xfId="2" applyFont="1" applyFill="1" applyBorder="1" applyAlignment="1" applyProtection="1">
      <alignment horizontal="right" vertical="center" shrinkToFit="1"/>
    </xf>
    <xf numFmtId="38" fontId="6" fillId="8" borderId="32" xfId="2" applyFont="1" applyFill="1" applyBorder="1" applyAlignment="1" applyProtection="1">
      <alignment horizontal="right" vertical="center" shrinkToFit="1"/>
    </xf>
    <xf numFmtId="38" fontId="6" fillId="8" borderId="108" xfId="2" applyFont="1" applyFill="1" applyBorder="1" applyAlignment="1" applyProtection="1">
      <alignment horizontal="right" vertical="center" shrinkToFit="1"/>
    </xf>
    <xf numFmtId="38" fontId="6" fillId="8" borderId="99" xfId="2" applyFont="1" applyFill="1" applyBorder="1" applyAlignment="1" applyProtection="1">
      <alignment horizontal="right" vertical="center" shrinkToFit="1"/>
    </xf>
    <xf numFmtId="38" fontId="6" fillId="8" borderId="100" xfId="2" applyFont="1" applyFill="1" applyBorder="1" applyAlignment="1" applyProtection="1">
      <alignment horizontal="right" vertical="center" shrinkToFit="1"/>
    </xf>
    <xf numFmtId="38" fontId="6" fillId="8" borderId="101" xfId="2" applyFont="1" applyFill="1" applyBorder="1" applyAlignment="1" applyProtection="1">
      <alignment horizontal="right" vertical="center" shrinkToFit="1"/>
    </xf>
    <xf numFmtId="38" fontId="5" fillId="8" borderId="5" xfId="2" applyFont="1" applyFill="1" applyBorder="1" applyAlignment="1" applyProtection="1">
      <alignment horizontal="right" vertical="center" wrapText="1" shrinkToFit="1" readingOrder="1"/>
    </xf>
    <xf numFmtId="38" fontId="5" fillId="8" borderId="16" xfId="2" applyFont="1" applyFill="1" applyBorder="1" applyAlignment="1" applyProtection="1">
      <alignment horizontal="right" vertical="center" wrapText="1" shrinkToFit="1" readingOrder="1"/>
    </xf>
    <xf numFmtId="38" fontId="5" fillId="8" borderId="1" xfId="2" applyFont="1" applyFill="1" applyBorder="1" applyAlignment="1" applyProtection="1">
      <alignment horizontal="right" vertical="center" wrapText="1" shrinkToFit="1" readingOrder="1"/>
    </xf>
    <xf numFmtId="38" fontId="5" fillId="8" borderId="8" xfId="2" applyFont="1" applyFill="1" applyBorder="1" applyAlignment="1" applyProtection="1">
      <alignment horizontal="right" vertical="center" wrapText="1"/>
    </xf>
    <xf numFmtId="38" fontId="5" fillId="8" borderId="25" xfId="2" applyFont="1" applyFill="1" applyBorder="1" applyAlignment="1" applyProtection="1">
      <alignment horizontal="right" vertical="center" shrinkToFit="1" readingOrder="1"/>
    </xf>
    <xf numFmtId="38" fontId="5" fillId="8" borderId="26" xfId="2" applyFont="1" applyFill="1" applyBorder="1" applyAlignment="1" applyProtection="1">
      <alignment horizontal="right" vertical="center" shrinkToFit="1" readingOrder="1"/>
    </xf>
    <xf numFmtId="0" fontId="5" fillId="9" borderId="148" xfId="0" applyFont="1" applyFill="1" applyBorder="1" applyProtection="1">
      <alignment vertical="center"/>
      <protection locked="0"/>
    </xf>
    <xf numFmtId="0" fontId="120" fillId="0" borderId="0" xfId="10" applyFont="1" applyAlignment="1">
      <alignment horizontal="center" vertical="center"/>
    </xf>
    <xf numFmtId="228" fontId="121" fillId="0" borderId="0" xfId="21" applyNumberFormat="1" applyFont="1" applyAlignment="1">
      <alignment horizontal="center" vertical="center" shrinkToFit="1"/>
    </xf>
    <xf numFmtId="0" fontId="122" fillId="0" borderId="0" xfId="21" applyFont="1" applyAlignment="1">
      <alignment horizontal="center" vertical="center" shrinkToFit="1"/>
    </xf>
    <xf numFmtId="0" fontId="122" fillId="0" borderId="0" xfId="21" applyFont="1" applyAlignment="1">
      <alignment horizontal="center" vertical="center"/>
    </xf>
    <xf numFmtId="0" fontId="16" fillId="0" borderId="0" xfId="0" applyFont="1" applyAlignment="1" applyProtection="1">
      <alignment horizontal="left" vertical="center"/>
      <protection locked="0"/>
    </xf>
    <xf numFmtId="0" fontId="16"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0" borderId="0" xfId="14" applyFont="1" applyProtection="1">
      <protection locked="0"/>
    </xf>
    <xf numFmtId="0" fontId="16" fillId="0" borderId="0" xfId="14"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6" fillId="8" borderId="0" xfId="0" applyFont="1" applyFill="1" applyProtection="1">
      <alignment vertical="center"/>
      <protection locked="0"/>
    </xf>
    <xf numFmtId="0" fontId="51" fillId="8" borderId="0" xfId="0" applyFont="1" applyFill="1" applyAlignment="1" applyProtection="1">
      <alignment horizontal="left" vertical="center"/>
      <protection locked="0"/>
    </xf>
    <xf numFmtId="0" fontId="16" fillId="0" borderId="0" xfId="0" applyFont="1" applyAlignment="1" applyProtection="1">
      <alignment horizontal="center" vertical="center"/>
      <protection locked="0"/>
    </xf>
    <xf numFmtId="0" fontId="16" fillId="0" borderId="0" xfId="14" applyFont="1" applyAlignment="1" applyProtection="1">
      <alignment vertical="center"/>
      <protection locked="0"/>
    </xf>
    <xf numFmtId="0" fontId="51" fillId="0" borderId="0" xfId="0" applyFo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vertical="center" wrapText="1"/>
      <protection locked="0"/>
    </xf>
    <xf numFmtId="0" fontId="126" fillId="0" borderId="0" xfId="0" applyFont="1" applyAlignment="1" applyProtection="1">
      <alignment vertical="center" wrapText="1"/>
      <protection locked="0"/>
    </xf>
    <xf numFmtId="0" fontId="126" fillId="0" borderId="0" xfId="0" applyFont="1" applyProtection="1">
      <alignment vertical="center"/>
      <protection locked="0"/>
    </xf>
    <xf numFmtId="0" fontId="126" fillId="0" borderId="0" xfId="0" applyFont="1" applyAlignment="1" applyProtection="1">
      <alignment vertical="top" wrapText="1"/>
      <protection locked="0"/>
    </xf>
    <xf numFmtId="0" fontId="126" fillId="0" borderId="0" xfId="0" applyFont="1" applyAlignment="1" applyProtection="1">
      <alignment horizontal="center" vertical="center" wrapText="1"/>
      <protection locked="0"/>
    </xf>
    <xf numFmtId="0" fontId="127" fillId="0" borderId="0" xfId="0" applyFont="1" applyAlignment="1" applyProtection="1">
      <alignment vertical="center" wrapText="1"/>
      <protection locked="0"/>
    </xf>
    <xf numFmtId="0" fontId="127" fillId="0" borderId="0" xfId="0" applyFont="1" applyProtection="1">
      <alignment vertical="center"/>
      <protection locked="0"/>
    </xf>
    <xf numFmtId="0" fontId="57" fillId="0" borderId="0" xfId="0" applyFont="1" applyAlignment="1" applyProtection="1">
      <alignment vertical="center" wrapText="1"/>
      <protection locked="0"/>
    </xf>
    <xf numFmtId="0" fontId="57" fillId="0" borderId="0" xfId="0" applyFont="1" applyProtection="1">
      <alignment vertical="center"/>
      <protection locked="0"/>
    </xf>
    <xf numFmtId="0" fontId="9"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5" fillId="0" borderId="0" xfId="14" applyFont="1" applyProtection="1">
      <protection locked="0"/>
    </xf>
    <xf numFmtId="0" fontId="5" fillId="0" borderId="0" xfId="14" applyFont="1" applyAlignment="1" applyProtection="1">
      <alignment vertical="center"/>
      <protection locked="0"/>
    </xf>
    <xf numFmtId="0" fontId="6" fillId="3" borderId="0" xfId="14" applyFont="1" applyFill="1" applyAlignment="1" applyProtection="1">
      <alignment horizontal="left" vertical="center"/>
      <protection locked="0"/>
    </xf>
    <xf numFmtId="0" fontId="11" fillId="3" borderId="0" xfId="0" applyFont="1" applyFill="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5" fillId="3" borderId="0" xfId="14" applyFont="1" applyFill="1" applyProtection="1">
      <protection locked="0"/>
    </xf>
    <xf numFmtId="0" fontId="5" fillId="3" borderId="0" xfId="0" applyFont="1" applyFill="1" applyAlignment="1" applyProtection="1">
      <alignment horizontal="right" vertical="center"/>
      <protection locked="0"/>
    </xf>
    <xf numFmtId="0" fontId="5" fillId="3" borderId="0" xfId="0" applyFont="1" applyFill="1" applyAlignment="1" applyProtection="1">
      <alignment horizontal="center" vertical="center"/>
      <protection locked="0"/>
    </xf>
    <xf numFmtId="0" fontId="11" fillId="0" borderId="0" xfId="0" applyFont="1" applyAlignment="1" applyProtection="1">
      <alignment horizontal="left" vertical="center"/>
      <protection locked="0"/>
    </xf>
    <xf numFmtId="0" fontId="6" fillId="0" borderId="0" xfId="14" applyFont="1" applyProtection="1">
      <protection locked="0"/>
    </xf>
    <xf numFmtId="0" fontId="5" fillId="0" borderId="5" xfId="14" quotePrefix="1" applyFont="1" applyBorder="1" applyAlignment="1" applyProtection="1">
      <alignment vertical="center"/>
      <protection locked="0"/>
    </xf>
    <xf numFmtId="0" fontId="5" fillId="0" borderId="16" xfId="14" quotePrefix="1" applyFont="1" applyBorder="1" applyAlignment="1" applyProtection="1">
      <alignment vertical="center"/>
      <protection locked="0"/>
    </xf>
    <xf numFmtId="0" fontId="5" fillId="0" borderId="10" xfId="14" quotePrefix="1" applyFont="1" applyBorder="1" applyAlignment="1" applyProtection="1">
      <alignment vertical="center"/>
      <protection locked="0"/>
    </xf>
    <xf numFmtId="198" fontId="5" fillId="0" borderId="0" xfId="0" applyNumberFormat="1" applyFont="1" applyProtection="1">
      <alignment vertical="center"/>
      <protection locked="0"/>
    </xf>
    <xf numFmtId="0" fontId="5" fillId="0" borderId="12" xfId="14" quotePrefix="1" applyFont="1" applyBorder="1" applyAlignment="1" applyProtection="1">
      <alignment vertical="center"/>
      <protection locked="0"/>
    </xf>
    <xf numFmtId="0" fontId="5" fillId="0" borderId="8" xfId="14" quotePrefix="1" applyFont="1" applyBorder="1" applyAlignment="1" applyProtection="1">
      <alignment vertical="center"/>
      <protection locked="0"/>
    </xf>
    <xf numFmtId="0" fontId="5" fillId="0" borderId="3" xfId="14" quotePrefix="1" applyFont="1" applyBorder="1" applyAlignment="1" applyProtection="1">
      <alignment vertical="center"/>
      <protection locked="0"/>
    </xf>
    <xf numFmtId="38" fontId="5" fillId="0" borderId="0" xfId="2" applyFont="1" applyFill="1" applyBorder="1" applyAlignment="1" applyProtection="1">
      <alignment vertical="center"/>
      <protection locked="0"/>
    </xf>
    <xf numFmtId="38" fontId="5" fillId="0" borderId="0" xfId="2" applyFont="1" applyFill="1" applyBorder="1" applyAlignment="1" applyProtection="1">
      <alignment horizontal="center" vertical="center"/>
      <protection locked="0"/>
    </xf>
    <xf numFmtId="0" fontId="12" fillId="0" borderId="0" xfId="0" applyFont="1" applyProtection="1">
      <alignment vertical="center"/>
      <protection locked="0"/>
    </xf>
    <xf numFmtId="0" fontId="9" fillId="0" borderId="0" xfId="0" applyFont="1" applyAlignment="1" applyProtection="1">
      <alignment horizontal="left" vertical="center"/>
      <protection locked="0"/>
    </xf>
    <xf numFmtId="0" fontId="6" fillId="0" borderId="4" xfId="0" applyFont="1" applyBorder="1" applyAlignment="1" applyProtection="1">
      <alignment horizontal="center" vertical="center"/>
      <protection locked="0"/>
    </xf>
    <xf numFmtId="0" fontId="9" fillId="0" borderId="0" xfId="0" applyFont="1" applyProtection="1">
      <alignment vertical="center"/>
      <protection locked="0"/>
    </xf>
    <xf numFmtId="0" fontId="8" fillId="0" borderId="0" xfId="0" applyFont="1" applyAlignment="1" applyProtection="1">
      <alignment horizontal="left"/>
      <protection locked="0"/>
    </xf>
    <xf numFmtId="177"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0" fontId="29" fillId="0" borderId="0" xfId="14" applyFont="1" applyAlignment="1" applyProtection="1">
      <alignment horizontal="left" vertical="center"/>
      <protection locked="0"/>
    </xf>
    <xf numFmtId="0" fontId="7" fillId="0" borderId="0" xfId="0" applyFont="1" applyAlignment="1" applyProtection="1">
      <alignment horizontal="center" vertical="center" textRotation="255"/>
      <protection locked="0"/>
    </xf>
    <xf numFmtId="0" fontId="5" fillId="0" borderId="12" xfId="0" applyFont="1" applyBorder="1" applyAlignment="1" applyProtection="1">
      <alignment horizontal="center" vertical="center"/>
      <protection locked="0"/>
    </xf>
    <xf numFmtId="0" fontId="5" fillId="0" borderId="12" xfId="0" applyFont="1" applyBorder="1" applyProtection="1">
      <alignment vertical="center"/>
      <protection locked="0"/>
    </xf>
    <xf numFmtId="0" fontId="8" fillId="0" borderId="0" xfId="14" applyFont="1" applyProtection="1">
      <protection locked="0"/>
    </xf>
    <xf numFmtId="0" fontId="6" fillId="0" borderId="0" xfId="14" applyFont="1" applyAlignment="1" applyProtection="1">
      <alignment horizontal="left" vertical="center"/>
      <protection locked="0"/>
    </xf>
    <xf numFmtId="0" fontId="6" fillId="0" borderId="142" xfId="0" applyFont="1" applyBorder="1" applyAlignment="1" applyProtection="1">
      <alignment horizontal="center" vertical="center"/>
      <protection locked="0"/>
    </xf>
    <xf numFmtId="0" fontId="6" fillId="0" borderId="15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16" borderId="1" xfId="0" applyFont="1" applyFill="1" applyBorder="1" applyAlignment="1" applyProtection="1">
      <alignment horizontal="center" vertical="center"/>
      <protection locked="0"/>
    </xf>
    <xf numFmtId="0" fontId="6" fillId="3" borderId="145"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textRotation="255"/>
      <protection locked="0"/>
    </xf>
    <xf numFmtId="0" fontId="55" fillId="0" borderId="6" xfId="5" applyFont="1" applyBorder="1" applyProtection="1">
      <alignment vertical="center"/>
      <protection locked="0"/>
    </xf>
    <xf numFmtId="0" fontId="6" fillId="0" borderId="6" xfId="0" applyFont="1" applyBorder="1" applyAlignment="1" applyProtection="1">
      <alignment horizontal="center" vertical="center"/>
      <protection locked="0"/>
    </xf>
    <xf numFmtId="0" fontId="5" fillId="0" borderId="6" xfId="0" applyFont="1" applyBorder="1" applyProtection="1">
      <alignment vertical="center"/>
      <protection locked="0"/>
    </xf>
    <xf numFmtId="0" fontId="5" fillId="0" borderId="13" xfId="0" applyFont="1" applyBorder="1" applyAlignment="1" applyProtection="1">
      <alignment horizontal="center" vertical="center" textRotation="255"/>
      <protection locked="0"/>
    </xf>
    <xf numFmtId="0" fontId="55" fillId="0" borderId="13" xfId="5" applyFont="1" applyBorder="1" applyProtection="1">
      <alignment vertical="center"/>
      <protection locked="0"/>
    </xf>
    <xf numFmtId="0" fontId="6" fillId="0" borderId="13" xfId="0" applyFont="1" applyBorder="1" applyAlignment="1" applyProtection="1">
      <alignment horizontal="center" vertical="center"/>
      <protection locked="0"/>
    </xf>
    <xf numFmtId="0" fontId="23" fillId="0" borderId="6" xfId="14" applyFont="1" applyBorder="1" applyAlignment="1" applyProtection="1">
      <alignment horizontal="center" vertical="center" textRotation="255" wrapText="1"/>
      <protection locked="0"/>
    </xf>
    <xf numFmtId="0" fontId="23" fillId="0" borderId="0" xfId="14" applyFont="1" applyAlignment="1" applyProtection="1">
      <alignment horizontal="center" vertical="center" textRotation="255" wrapText="1"/>
      <protection locked="0"/>
    </xf>
    <xf numFmtId="0" fontId="55" fillId="0" borderId="6" xfId="0" applyFont="1" applyBorder="1" applyProtection="1">
      <alignment vertical="center"/>
      <protection locked="0"/>
    </xf>
    <xf numFmtId="0" fontId="5" fillId="0" borderId="6" xfId="0" applyFont="1" applyBorder="1" applyAlignment="1" applyProtection="1">
      <alignment vertical="center" wrapText="1"/>
      <protection locked="0"/>
    </xf>
    <xf numFmtId="0" fontId="55" fillId="0" borderId="0" xfId="0" applyFont="1" applyProtection="1">
      <alignment vertical="center"/>
      <protection locked="0"/>
    </xf>
    <xf numFmtId="0" fontId="5" fillId="0" borderId="10" xfId="0" applyFont="1" applyBorder="1" applyAlignment="1" applyProtection="1">
      <alignment vertical="center" wrapText="1"/>
      <protection locked="0"/>
    </xf>
    <xf numFmtId="189" fontId="7" fillId="3" borderId="44" xfId="0" applyNumberFormat="1" applyFont="1" applyFill="1" applyBorder="1" applyAlignment="1" applyProtection="1">
      <alignment vertical="center" wrapText="1"/>
      <protection locked="0"/>
    </xf>
    <xf numFmtId="0" fontId="7" fillId="3" borderId="0" xfId="0" applyFont="1" applyFill="1" applyAlignment="1" applyProtection="1">
      <alignment vertical="center" wrapText="1"/>
      <protection locked="0"/>
    </xf>
    <xf numFmtId="0" fontId="5" fillId="0" borderId="0" xfId="14" applyFont="1" applyAlignment="1" applyProtection="1">
      <alignment horizontal="left" vertical="center" wrapText="1"/>
      <protection locked="0"/>
    </xf>
    <xf numFmtId="0" fontId="5" fillId="0" borderId="0" xfId="0" applyFont="1" applyAlignment="1" applyProtection="1">
      <alignment horizontal="right"/>
      <protection locked="0"/>
    </xf>
    <xf numFmtId="203" fontId="5" fillId="3" borderId="16" xfId="0" applyNumberFormat="1" applyFont="1" applyFill="1" applyBorder="1" applyAlignment="1" applyProtection="1">
      <alignment horizontal="right" vertical="center" shrinkToFit="1"/>
      <protection locked="0"/>
    </xf>
    <xf numFmtId="184" fontId="5" fillId="0" borderId="0" xfId="0" applyNumberFormat="1" applyFont="1" applyProtection="1">
      <alignment vertical="center"/>
      <protection locked="0"/>
    </xf>
    <xf numFmtId="0" fontId="6" fillId="9" borderId="1" xfId="0" applyFont="1" applyFill="1" applyBorder="1" applyProtection="1">
      <alignment vertical="center"/>
      <protection locked="0"/>
    </xf>
    <xf numFmtId="0" fontId="60" fillId="9" borderId="1" xfId="0" applyFont="1" applyFill="1" applyBorder="1" applyProtection="1">
      <alignment vertical="center"/>
      <protection locked="0"/>
    </xf>
    <xf numFmtId="0" fontId="85" fillId="9" borderId="1" xfId="0" applyFont="1" applyFill="1" applyBorder="1" applyProtection="1">
      <alignment vertical="center"/>
      <protection locked="0"/>
    </xf>
    <xf numFmtId="0" fontId="60" fillId="9" borderId="16" xfId="0" applyFont="1" applyFill="1" applyBorder="1" applyAlignment="1" applyProtection="1">
      <alignment horizontal="right" vertical="center"/>
      <protection locked="0"/>
    </xf>
    <xf numFmtId="0" fontId="60" fillId="9" borderId="4" xfId="0" applyFont="1" applyFill="1" applyBorder="1" applyProtection="1">
      <alignment vertical="center"/>
      <protection locked="0"/>
    </xf>
    <xf numFmtId="0" fontId="6" fillId="9" borderId="16" xfId="0" applyFont="1" applyFill="1" applyBorder="1" applyAlignment="1" applyProtection="1">
      <alignment horizontal="right" vertical="center" shrinkToFit="1"/>
      <protection locked="0"/>
    </xf>
    <xf numFmtId="0" fontId="6" fillId="9" borderId="4" xfId="0" applyFont="1" applyFill="1" applyBorder="1" applyAlignment="1" applyProtection="1">
      <alignment vertical="center" shrinkToFit="1"/>
      <protection locked="0"/>
    </xf>
    <xf numFmtId="0" fontId="60" fillId="0" borderId="0" xfId="0" applyFont="1" applyProtection="1">
      <alignment vertical="center"/>
      <protection locked="0"/>
    </xf>
    <xf numFmtId="0" fontId="5" fillId="0" borderId="194" xfId="0" applyFont="1" applyBorder="1" applyProtection="1">
      <alignment vertical="center"/>
      <protection locked="0"/>
    </xf>
    <xf numFmtId="0" fontId="6" fillId="0" borderId="195" xfId="0" applyFont="1" applyBorder="1" applyProtection="1">
      <alignment vertical="center"/>
      <protection locked="0"/>
    </xf>
    <xf numFmtId="0" fontId="60" fillId="0" borderId="195" xfId="0" applyFont="1" applyBorder="1" applyProtection="1">
      <alignment vertical="center"/>
      <protection locked="0"/>
    </xf>
    <xf numFmtId="0" fontId="6" fillId="0" borderId="196" xfId="0" applyFont="1" applyBorder="1" applyProtection="1">
      <alignment vertical="center"/>
      <protection locked="0"/>
    </xf>
    <xf numFmtId="0" fontId="5" fillId="0" borderId="197" xfId="0" applyFont="1" applyBorder="1" applyAlignment="1" applyProtection="1">
      <alignment horizontal="left" vertical="center"/>
      <protection locked="0"/>
    </xf>
    <xf numFmtId="0" fontId="5" fillId="0" borderId="198" xfId="0" applyFont="1" applyBorder="1" applyProtection="1">
      <alignment vertical="center"/>
      <protection locked="0"/>
    </xf>
    <xf numFmtId="0" fontId="6" fillId="0" borderId="197" xfId="0" applyFont="1" applyBorder="1" applyProtection="1">
      <alignment vertical="center"/>
      <protection locked="0"/>
    </xf>
    <xf numFmtId="0" fontId="14" fillId="0" borderId="198" xfId="0" applyFont="1" applyBorder="1" applyProtection="1">
      <alignment vertical="center"/>
      <protection locked="0"/>
    </xf>
    <xf numFmtId="183" fontId="72" fillId="0" borderId="147" xfId="0" applyNumberFormat="1" applyFont="1" applyBorder="1" applyAlignment="1" applyProtection="1">
      <alignment horizontal="center" vertical="center"/>
      <protection locked="0"/>
    </xf>
    <xf numFmtId="0" fontId="6" fillId="0" borderId="199" xfId="0" applyFont="1" applyBorder="1" applyProtection="1">
      <alignment vertical="center"/>
      <protection locked="0"/>
    </xf>
    <xf numFmtId="0" fontId="6" fillId="0" borderId="200" xfId="0" applyFont="1" applyBorder="1" applyProtection="1">
      <alignment vertical="center"/>
      <protection locked="0"/>
    </xf>
    <xf numFmtId="0" fontId="5" fillId="0" borderId="200" xfId="0" applyFont="1" applyBorder="1" applyProtection="1">
      <alignment vertical="center"/>
      <protection locked="0"/>
    </xf>
    <xf numFmtId="0" fontId="14" fillId="0" borderId="200" xfId="0" applyFont="1" applyBorder="1" applyProtection="1">
      <alignment vertical="center"/>
      <protection locked="0"/>
    </xf>
    <xf numFmtId="0" fontId="14" fillId="0" borderId="201" xfId="0" applyFont="1" applyBorder="1" applyProtection="1">
      <alignment vertical="center"/>
      <protection locked="0"/>
    </xf>
    <xf numFmtId="0" fontId="6" fillId="0" borderId="194" xfId="0" applyFont="1" applyBorder="1" applyProtection="1">
      <alignment vertical="center"/>
      <protection locked="0"/>
    </xf>
    <xf numFmtId="0" fontId="6" fillId="0" borderId="198" xfId="0" applyFont="1" applyBorder="1" applyProtection="1">
      <alignment vertical="center"/>
      <protection locked="0"/>
    </xf>
    <xf numFmtId="0" fontId="6" fillId="0" borderId="201" xfId="0" applyFont="1" applyBorder="1" applyProtection="1">
      <alignment vertical="center"/>
      <protection locked="0"/>
    </xf>
    <xf numFmtId="0" fontId="51" fillId="8" borderId="0" xfId="0" applyFont="1" applyFill="1" applyAlignment="1">
      <alignment horizontal="right" vertical="center"/>
    </xf>
    <xf numFmtId="0" fontId="6"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50" xfId="0" applyFont="1" applyFill="1" applyBorder="1" applyAlignment="1">
      <alignment horizontal="center" vertical="center"/>
    </xf>
    <xf numFmtId="0" fontId="6" fillId="8" borderId="3" xfId="0" applyFont="1" applyFill="1" applyBorder="1" applyAlignment="1">
      <alignment horizontal="center" vertical="center"/>
    </xf>
    <xf numFmtId="0" fontId="5" fillId="0" borderId="0" xfId="0" applyFont="1">
      <alignment vertical="center"/>
    </xf>
    <xf numFmtId="203" fontId="5" fillId="8" borderId="16" xfId="0" applyNumberFormat="1" applyFont="1" applyFill="1" applyBorder="1" applyAlignment="1">
      <alignment horizontal="right" vertical="center"/>
    </xf>
    <xf numFmtId="203" fontId="5" fillId="8" borderId="4" xfId="0" applyNumberFormat="1" applyFont="1" applyFill="1" applyBorder="1" applyAlignment="1">
      <alignment horizontal="center" vertical="center"/>
    </xf>
    <xf numFmtId="204" fontId="5" fillId="8" borderId="4" xfId="0" applyNumberFormat="1" applyFont="1" applyFill="1" applyBorder="1" applyAlignment="1">
      <alignment horizontal="center" vertical="center"/>
    </xf>
    <xf numFmtId="204" fontId="5" fillId="8" borderId="4" xfId="0" applyNumberFormat="1" applyFont="1" applyFill="1" applyBorder="1" applyAlignment="1">
      <alignment horizontal="right" vertical="center" shrinkToFit="1"/>
    </xf>
    <xf numFmtId="205" fontId="5" fillId="4" borderId="16" xfId="0" applyNumberFormat="1" applyFont="1" applyFill="1" applyBorder="1" applyAlignment="1">
      <alignment horizontal="right" vertical="center" shrinkToFit="1"/>
    </xf>
    <xf numFmtId="204" fontId="5" fillId="4" borderId="14" xfId="0" applyNumberFormat="1" applyFont="1" applyFill="1" applyBorder="1" applyAlignment="1">
      <alignment horizontal="right" vertical="center" shrinkToFit="1"/>
    </xf>
    <xf numFmtId="204" fontId="5" fillId="4" borderId="4" xfId="0" applyNumberFormat="1" applyFont="1" applyFill="1" applyBorder="1" applyAlignment="1">
      <alignment horizontal="right" vertical="center" shrinkToFit="1"/>
    </xf>
    <xf numFmtId="184" fontId="5" fillId="0" borderId="0" xfId="0" applyNumberFormat="1" applyFont="1">
      <alignment vertical="center"/>
    </xf>
    <xf numFmtId="0" fontId="39" fillId="22" borderId="0" xfId="22" applyFont="1" applyFill="1"/>
    <xf numFmtId="0" fontId="129" fillId="22" borderId="0" xfId="22" applyFont="1" applyFill="1"/>
    <xf numFmtId="0" fontId="130" fillId="22" borderId="0" xfId="22" applyFont="1" applyFill="1"/>
    <xf numFmtId="0" fontId="129" fillId="22" borderId="0" xfId="22" applyFont="1" applyFill="1" applyAlignment="1">
      <alignment vertical="center"/>
    </xf>
    <xf numFmtId="0" fontId="130" fillId="23" borderId="13" xfId="22" applyFont="1" applyFill="1" applyBorder="1" applyAlignment="1">
      <alignment vertical="top" shrinkToFit="1"/>
    </xf>
    <xf numFmtId="0" fontId="130" fillId="22" borderId="9" xfId="22" applyFont="1" applyFill="1" applyBorder="1"/>
    <xf numFmtId="0" fontId="130" fillId="22" borderId="3" xfId="22" applyFont="1" applyFill="1" applyBorder="1" applyAlignment="1">
      <alignment horizontal="center" vertical="center" wrapText="1"/>
    </xf>
    <xf numFmtId="0" fontId="134" fillId="15" borderId="145" xfId="22" applyFont="1" applyFill="1" applyBorder="1" applyAlignment="1">
      <alignment horizontal="center" vertical="center" shrinkToFit="1"/>
    </xf>
    <xf numFmtId="0" fontId="135" fillId="15" borderId="146" xfId="22" applyFont="1" applyFill="1" applyBorder="1" applyAlignment="1">
      <alignment horizontal="right" vertical="center" shrinkToFit="1"/>
    </xf>
    <xf numFmtId="38" fontId="136" fillId="15" borderId="145" xfId="23" applyFont="1" applyFill="1" applyBorder="1" applyAlignment="1">
      <alignment horizontal="right" vertical="center" shrinkToFit="1"/>
    </xf>
    <xf numFmtId="38" fontId="129" fillId="15" borderId="145" xfId="23" applyFont="1" applyFill="1" applyBorder="1" applyAlignment="1">
      <alignment vertical="center" shrinkToFit="1"/>
    </xf>
    <xf numFmtId="0" fontId="129" fillId="22" borderId="9" xfId="22" applyFont="1" applyFill="1" applyBorder="1" applyAlignment="1">
      <alignment vertical="center"/>
    </xf>
    <xf numFmtId="38" fontId="129" fillId="15" borderId="145" xfId="23" applyFont="1" applyFill="1" applyBorder="1" applyAlignment="1">
      <alignment horizontal="right" vertical="center" shrinkToFit="1"/>
    </xf>
    <xf numFmtId="0" fontId="130" fillId="0" borderId="0" xfId="22" applyFont="1" applyAlignment="1">
      <alignment vertical="top" wrapText="1" shrinkToFit="1"/>
    </xf>
    <xf numFmtId="0" fontId="130" fillId="0" borderId="0" xfId="22" applyFont="1" applyAlignment="1">
      <alignment vertical="top" shrinkToFit="1"/>
    </xf>
    <xf numFmtId="0" fontId="131" fillId="22" borderId="0" xfId="22" applyFont="1" applyFill="1" applyAlignment="1">
      <alignment vertical="center"/>
    </xf>
    <xf numFmtId="0" fontId="130" fillId="24" borderId="13" xfId="22" applyFont="1" applyFill="1" applyBorder="1" applyAlignment="1">
      <alignment vertical="top" wrapText="1" shrinkToFit="1"/>
    </xf>
    <xf numFmtId="229" fontId="131" fillId="24" borderId="0" xfId="22" applyNumberFormat="1" applyFont="1" applyFill="1"/>
    <xf numFmtId="38" fontId="136" fillId="0" borderId="145" xfId="23" applyFont="1" applyFill="1" applyBorder="1" applyAlignment="1">
      <alignment horizontal="right" vertical="center" shrinkToFit="1"/>
    </xf>
    <xf numFmtId="38" fontId="129" fillId="0" borderId="145" xfId="23" applyFont="1" applyFill="1" applyBorder="1" applyAlignment="1">
      <alignment vertical="center" shrinkToFit="1"/>
    </xf>
    <xf numFmtId="0" fontId="132" fillId="22" borderId="3" xfId="22" applyFont="1" applyFill="1" applyBorder="1" applyAlignment="1">
      <alignment horizontal="center" vertical="center"/>
    </xf>
    <xf numFmtId="0" fontId="133" fillId="22" borderId="5" xfId="22" applyFont="1" applyFill="1" applyBorder="1" applyAlignment="1">
      <alignment horizontal="center" vertical="center" wrapText="1"/>
    </xf>
    <xf numFmtId="0" fontId="129" fillId="22" borderId="13" xfId="22" applyFont="1" applyFill="1" applyBorder="1"/>
    <xf numFmtId="0" fontId="130" fillId="22" borderId="13" xfId="22" applyFont="1" applyFill="1" applyBorder="1"/>
    <xf numFmtId="0" fontId="137" fillId="0" borderId="0" xfId="22" applyFont="1" applyAlignment="1">
      <alignment horizontal="center" vertical="center" shrinkToFit="1"/>
    </xf>
    <xf numFmtId="38" fontId="136" fillId="0" borderId="0" xfId="23" applyFont="1" applyFill="1" applyBorder="1" applyAlignment="1">
      <alignment horizontal="right" vertical="center" shrinkToFit="1"/>
    </xf>
    <xf numFmtId="38" fontId="129" fillId="0" borderId="0" xfId="23" applyFont="1" applyFill="1" applyBorder="1" applyAlignment="1">
      <alignment vertical="center" shrinkToFit="1"/>
    </xf>
    <xf numFmtId="38" fontId="136" fillId="19" borderId="145" xfId="23" applyFont="1" applyFill="1" applyBorder="1" applyAlignment="1">
      <alignment horizontal="right" vertical="center" shrinkToFit="1"/>
    </xf>
    <xf numFmtId="201" fontId="11" fillId="0" borderId="69" xfId="2" applyNumberFormat="1" applyFont="1" applyFill="1" applyBorder="1" applyAlignment="1" applyProtection="1">
      <alignment shrinkToFit="1"/>
      <protection locked="0"/>
    </xf>
    <xf numFmtId="187" fontId="7" fillId="0" borderId="86" xfId="6" applyNumberFormat="1" applyFont="1" applyBorder="1" applyAlignment="1">
      <alignment horizontal="left" vertical="center" wrapText="1" shrinkToFit="1"/>
    </xf>
    <xf numFmtId="187" fontId="5" fillId="9" borderId="86" xfId="6" applyNumberFormat="1" applyFont="1" applyFill="1" applyBorder="1" applyAlignment="1">
      <alignment horizontal="left" vertical="center" wrapText="1" shrinkToFit="1"/>
    </xf>
    <xf numFmtId="193" fontId="6" fillId="0" borderId="85" xfId="6" applyNumberFormat="1" applyFont="1" applyBorder="1" applyAlignment="1">
      <alignment horizontal="center" vertical="center" shrinkToFit="1"/>
    </xf>
    <xf numFmtId="193" fontId="6" fillId="0" borderId="86" xfId="6" applyNumberFormat="1" applyFont="1" applyBorder="1" applyAlignment="1">
      <alignment horizontal="center" vertical="center" shrinkToFit="1"/>
    </xf>
    <xf numFmtId="193" fontId="6" fillId="0" borderId="0" xfId="6" applyNumberFormat="1" applyFont="1" applyAlignment="1">
      <alignment horizontal="center" vertical="center" wrapText="1"/>
    </xf>
    <xf numFmtId="202" fontId="6" fillId="8" borderId="1" xfId="6" applyNumberFormat="1" applyFont="1" applyFill="1" applyBorder="1" applyAlignment="1">
      <alignment horizontal="center" vertical="center" wrapText="1"/>
    </xf>
    <xf numFmtId="193" fontId="6" fillId="8" borderId="1" xfId="6" applyNumberFormat="1" applyFont="1" applyFill="1" applyBorder="1" applyAlignment="1">
      <alignment horizontal="center" vertical="center" wrapText="1"/>
    </xf>
    <xf numFmtId="187" fontId="6" fillId="0" borderId="0" xfId="6" applyNumberFormat="1" applyFont="1" applyAlignment="1">
      <alignment horizontal="left" vertical="center" shrinkToFit="1"/>
    </xf>
    <xf numFmtId="0" fontId="105" fillId="0" borderId="0" xfId="18" applyFont="1" applyProtection="1">
      <protection locked="0"/>
    </xf>
    <xf numFmtId="0" fontId="105" fillId="0" borderId="0" xfId="18" applyFont="1" applyAlignment="1" applyProtection="1">
      <alignment horizontal="center"/>
      <protection locked="0"/>
    </xf>
    <xf numFmtId="0" fontId="76" fillId="0" borderId="0" xfId="18" applyFont="1" applyProtection="1">
      <protection locked="0"/>
    </xf>
    <xf numFmtId="0" fontId="105" fillId="2" borderId="145" xfId="18" applyFont="1" applyFill="1" applyBorder="1" applyAlignment="1" applyProtection="1">
      <alignment horizontal="center"/>
      <protection locked="0"/>
    </xf>
    <xf numFmtId="0" fontId="76" fillId="15" borderId="145" xfId="18" applyFont="1" applyFill="1" applyBorder="1" applyAlignment="1" applyProtection="1">
      <alignment vertical="center"/>
      <protection locked="0"/>
    </xf>
    <xf numFmtId="38" fontId="76" fillId="15" borderId="145" xfId="19" applyFont="1" applyFill="1" applyBorder="1" applyProtection="1">
      <alignment vertical="center"/>
      <protection locked="0"/>
    </xf>
    <xf numFmtId="0" fontId="76" fillId="0" borderId="145" xfId="18" applyFont="1" applyBorder="1" applyAlignment="1" applyProtection="1">
      <alignment vertical="center"/>
      <protection locked="0"/>
    </xf>
    <xf numFmtId="0" fontId="76" fillId="0" borderId="0" xfId="18" applyFont="1" applyAlignment="1" applyProtection="1">
      <alignment vertical="center"/>
      <protection locked="0"/>
    </xf>
    <xf numFmtId="0" fontId="76" fillId="15" borderId="145" xfId="18" applyFont="1" applyFill="1" applyBorder="1" applyAlignment="1" applyProtection="1">
      <alignment vertical="center" wrapText="1"/>
      <protection locked="0"/>
    </xf>
    <xf numFmtId="0" fontId="76" fillId="15" borderId="152" xfId="18" applyFont="1" applyFill="1" applyBorder="1" applyAlignment="1" applyProtection="1">
      <alignment vertical="center"/>
      <protection locked="0"/>
    </xf>
    <xf numFmtId="0" fontId="76" fillId="15" borderId="152" xfId="18" applyFont="1" applyFill="1" applyBorder="1" applyAlignment="1" applyProtection="1">
      <alignment vertical="center" wrapText="1"/>
      <protection locked="0"/>
    </xf>
    <xf numFmtId="38" fontId="76" fillId="15" borderId="152" xfId="19" applyFont="1" applyFill="1" applyBorder="1" applyProtection="1">
      <alignment vertical="center"/>
      <protection locked="0"/>
    </xf>
    <xf numFmtId="0" fontId="76" fillId="0" borderId="152" xfId="18" applyFont="1" applyBorder="1" applyAlignment="1" applyProtection="1">
      <alignment vertical="center"/>
      <protection locked="0"/>
    </xf>
    <xf numFmtId="0" fontId="76" fillId="0" borderId="26" xfId="18" applyFont="1" applyBorder="1" applyAlignment="1" applyProtection="1">
      <alignment vertical="center"/>
      <protection locked="0"/>
    </xf>
    <xf numFmtId="0" fontId="105" fillId="0" borderId="0" xfId="18" applyFont="1" applyAlignment="1" applyProtection="1">
      <alignment vertical="center"/>
      <protection locked="0"/>
    </xf>
    <xf numFmtId="38" fontId="76" fillId="8" borderId="26" xfId="19" applyFont="1" applyFill="1" applyBorder="1" applyProtection="1">
      <alignment vertical="center"/>
    </xf>
    <xf numFmtId="230" fontId="6" fillId="3" borderId="85" xfId="6" applyNumberFormat="1" applyFont="1" applyFill="1" applyBorder="1" applyAlignment="1" applyProtection="1">
      <alignment horizontal="center" vertical="center" shrinkToFit="1"/>
      <protection locked="0"/>
    </xf>
    <xf numFmtId="230" fontId="6" fillId="3" borderId="86" xfId="6" applyNumberFormat="1" applyFont="1" applyFill="1" applyBorder="1" applyAlignment="1" applyProtection="1">
      <alignment horizontal="center" vertical="center" shrinkToFit="1"/>
      <protection locked="0"/>
    </xf>
    <xf numFmtId="230" fontId="6" fillId="3" borderId="93" xfId="6" applyNumberFormat="1" applyFont="1" applyFill="1" applyBorder="1" applyAlignment="1" applyProtection="1">
      <alignment horizontal="center" vertical="center" shrinkToFit="1"/>
      <protection locked="0"/>
    </xf>
    <xf numFmtId="0" fontId="5" fillId="2" borderId="15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0" borderId="148" xfId="0" applyFont="1" applyBorder="1" applyProtection="1">
      <alignment vertical="center"/>
      <protection locked="0"/>
    </xf>
    <xf numFmtId="0" fontId="5" fillId="0" borderId="148" xfId="0" applyFont="1" applyBorder="1" applyAlignment="1" applyProtection="1">
      <alignment vertical="center" wrapText="1"/>
      <protection locked="0"/>
    </xf>
    <xf numFmtId="0" fontId="5" fillId="0" borderId="14" xfId="0" applyFont="1" applyBorder="1" applyAlignment="1" applyProtection="1">
      <alignment horizontal="left" vertical="center" wrapText="1"/>
      <protection locked="0"/>
    </xf>
    <xf numFmtId="0" fontId="5" fillId="0" borderId="148" xfId="0" applyFont="1" applyBorder="1" applyAlignment="1" applyProtection="1">
      <alignment horizontal="left" vertical="center" shrinkToFit="1"/>
      <protection locked="0"/>
    </xf>
    <xf numFmtId="0" fontId="5" fillId="0" borderId="14" xfId="0" applyFont="1" applyBorder="1" applyAlignment="1" applyProtection="1">
      <alignment vertical="center" wrapText="1"/>
      <protection locked="0"/>
    </xf>
    <xf numFmtId="0" fontId="7" fillId="0" borderId="148" xfId="0" applyFont="1" applyBorder="1" applyAlignment="1" applyProtection="1">
      <alignment vertical="center" wrapText="1"/>
      <protection locked="0"/>
    </xf>
    <xf numFmtId="0" fontId="7" fillId="0" borderId="148" xfId="0" applyFont="1" applyBorder="1" applyAlignment="1" applyProtection="1">
      <alignment vertical="center" shrinkToFit="1"/>
      <protection locked="0"/>
    </xf>
    <xf numFmtId="0" fontId="65" fillId="9" borderId="147" xfId="0" applyFont="1" applyFill="1" applyBorder="1" applyAlignment="1" applyProtection="1">
      <alignment horizontal="left" vertical="center"/>
      <protection locked="0"/>
    </xf>
    <xf numFmtId="0" fontId="7" fillId="0" borderId="0" xfId="0" applyFont="1" applyAlignment="1" applyProtection="1">
      <alignment horizontal="right" vertical="center" wrapText="1"/>
      <protection locked="0"/>
    </xf>
    <xf numFmtId="0" fontId="77" fillId="0" borderId="161" xfId="5" applyFont="1" applyBorder="1">
      <alignment vertical="center"/>
    </xf>
    <xf numFmtId="0" fontId="76" fillId="0" borderId="161" xfId="5" applyFont="1" applyBorder="1">
      <alignment vertical="center"/>
    </xf>
    <xf numFmtId="0" fontId="77" fillId="0" borderId="166" xfId="5" applyFont="1" applyBorder="1">
      <alignment vertical="center"/>
    </xf>
    <xf numFmtId="0" fontId="77" fillId="0" borderId="161" xfId="5" quotePrefix="1" applyFont="1" applyBorder="1" applyAlignment="1">
      <alignment horizontal="right" vertical="center"/>
    </xf>
    <xf numFmtId="0" fontId="6" fillId="3" borderId="85" xfId="6" quotePrefix="1" applyFont="1" applyFill="1" applyBorder="1" applyAlignment="1" applyProtection="1">
      <alignment horizontal="center" vertical="center" wrapText="1"/>
      <protection locked="0"/>
    </xf>
    <xf numFmtId="0" fontId="5" fillId="4" borderId="0" xfId="0" applyFont="1" applyFill="1" applyAlignment="1" applyProtection="1">
      <alignment horizontal="center" vertical="center"/>
      <protection locked="0"/>
    </xf>
    <xf numFmtId="0" fontId="55" fillId="0" borderId="146" xfId="0" applyFont="1" applyBorder="1" applyAlignment="1" applyProtection="1">
      <alignment horizontal="center" vertical="center"/>
      <protection locked="0"/>
    </xf>
    <xf numFmtId="211" fontId="72" fillId="0" borderId="0" xfId="2" applyNumberFormat="1" applyFont="1" applyFill="1" applyBorder="1" applyAlignment="1" applyProtection="1">
      <alignment horizontal="right" vertical="center" wrapText="1"/>
      <protection locked="0"/>
    </xf>
    <xf numFmtId="0" fontId="55" fillId="0" borderId="145" xfId="0" applyFont="1" applyBorder="1" applyAlignment="1" applyProtection="1">
      <alignment horizontal="center" vertical="center"/>
      <protection locked="0"/>
    </xf>
    <xf numFmtId="0" fontId="5" fillId="2" borderId="169" xfId="13" applyFont="1" applyFill="1" applyBorder="1" applyAlignment="1" applyProtection="1">
      <alignment horizontal="center" vertical="center" wrapText="1"/>
      <protection locked="0"/>
    </xf>
    <xf numFmtId="189" fontId="6" fillId="3" borderId="145" xfId="13" applyNumberFormat="1" applyFont="1" applyFill="1" applyBorder="1" applyAlignment="1" applyProtection="1">
      <alignment horizontal="center" vertical="center" shrinkToFit="1"/>
      <protection locked="0"/>
    </xf>
    <xf numFmtId="0" fontId="6" fillId="2" borderId="98" xfId="8" applyFont="1" applyFill="1" applyBorder="1" applyAlignment="1" applyProtection="1">
      <alignment horizontal="center" vertical="center"/>
      <protection locked="0"/>
    </xf>
    <xf numFmtId="0" fontId="6" fillId="2" borderId="118" xfId="8" applyFont="1" applyFill="1" applyBorder="1" applyAlignment="1" applyProtection="1">
      <alignment horizontal="center" vertical="center"/>
      <protection locked="0"/>
    </xf>
    <xf numFmtId="0" fontId="6" fillId="2" borderId="173" xfId="8" applyFont="1" applyFill="1" applyBorder="1" applyAlignment="1" applyProtection="1">
      <alignment horizontal="center" vertical="center"/>
      <protection locked="0"/>
    </xf>
    <xf numFmtId="0" fontId="6" fillId="2" borderId="5" xfId="8" applyFont="1" applyFill="1" applyBorder="1" applyAlignment="1" applyProtection="1">
      <alignment horizontal="center" vertical="center"/>
      <protection locked="0"/>
    </xf>
    <xf numFmtId="0" fontId="6" fillId="2" borderId="13" xfId="8" applyFont="1" applyFill="1" applyBorder="1" applyAlignment="1" applyProtection="1">
      <alignment horizontal="center" vertical="center"/>
      <protection locked="0"/>
    </xf>
    <xf numFmtId="0" fontId="6" fillId="2" borderId="14" xfId="8" applyFont="1" applyFill="1" applyBorder="1" applyAlignment="1" applyProtection="1">
      <alignment horizontal="center" vertical="center"/>
      <protection locked="0"/>
    </xf>
    <xf numFmtId="0" fontId="29" fillId="0" borderId="148" xfId="0" applyFont="1" applyBorder="1" applyAlignment="1" applyProtection="1">
      <alignment vertical="center" wrapText="1"/>
      <protection locked="0"/>
    </xf>
    <xf numFmtId="0" fontId="5" fillId="0" borderId="146" xfId="0" applyFont="1" applyBorder="1" applyProtection="1">
      <alignment vertical="center"/>
      <protection locked="0"/>
    </xf>
    <xf numFmtId="0" fontId="6" fillId="2" borderId="146" xfId="0" applyFont="1" applyFill="1" applyBorder="1" applyAlignment="1">
      <alignment horizontal="center" vertical="center"/>
    </xf>
    <xf numFmtId="0" fontId="6" fillId="2" borderId="148" xfId="0" applyFont="1" applyFill="1" applyBorder="1" applyAlignment="1">
      <alignment horizontal="center" vertical="center"/>
    </xf>
    <xf numFmtId="0" fontId="6" fillId="0" borderId="0" xfId="0" applyFont="1">
      <alignment vertical="center"/>
    </xf>
    <xf numFmtId="0" fontId="23" fillId="0" borderId="152" xfId="0" applyFont="1" applyBorder="1" applyAlignment="1">
      <alignment vertical="center" wrapText="1"/>
    </xf>
    <xf numFmtId="0" fontId="23" fillId="0" borderId="3" xfId="0" applyFont="1" applyBorder="1" applyAlignment="1">
      <alignment vertical="center" wrapText="1"/>
    </xf>
    <xf numFmtId="0" fontId="6" fillId="3" borderId="13" xfId="0" applyFont="1" applyFill="1" applyBorder="1">
      <alignment vertical="center"/>
    </xf>
    <xf numFmtId="0" fontId="6" fillId="3" borderId="58" xfId="0" applyFont="1" applyFill="1" applyBorder="1">
      <alignment vertical="center"/>
    </xf>
    <xf numFmtId="0" fontId="6" fillId="3" borderId="40" xfId="0" applyFont="1" applyFill="1" applyBorder="1">
      <alignment vertical="center"/>
    </xf>
    <xf numFmtId="0" fontId="6" fillId="3" borderId="41" xfId="0" applyFont="1" applyFill="1" applyBorder="1">
      <alignment vertical="center"/>
    </xf>
    <xf numFmtId="0" fontId="5" fillId="2" borderId="146" xfId="0" applyFont="1" applyFill="1" applyBorder="1" applyAlignment="1">
      <alignment horizontal="center" vertical="center"/>
    </xf>
    <xf numFmtId="0" fontId="5" fillId="2" borderId="148" xfId="0" applyFont="1" applyFill="1" applyBorder="1" applyAlignment="1">
      <alignment horizontal="center" vertical="center"/>
    </xf>
    <xf numFmtId="0" fontId="23" fillId="0" borderId="146" xfId="0" applyFont="1" applyBorder="1" applyAlignment="1">
      <alignment vertical="center" wrapText="1"/>
    </xf>
    <xf numFmtId="0" fontId="23" fillId="0" borderId="148" xfId="0" applyFont="1" applyBorder="1" applyAlignment="1">
      <alignment vertical="center" wrapText="1"/>
    </xf>
    <xf numFmtId="0" fontId="23" fillId="0" borderId="146" xfId="0" applyFont="1" applyBorder="1">
      <alignment vertical="center"/>
    </xf>
    <xf numFmtId="0" fontId="23" fillId="0" borderId="148" xfId="0" applyFont="1" applyBorder="1">
      <alignment vertical="center"/>
    </xf>
    <xf numFmtId="0" fontId="29" fillId="0" borderId="0" xfId="0" applyFont="1" applyAlignment="1">
      <alignment vertical="center" wrapText="1"/>
    </xf>
    <xf numFmtId="0" fontId="29" fillId="3" borderId="0" xfId="0" applyFont="1" applyFill="1" applyAlignment="1">
      <alignment vertical="center" wrapText="1"/>
    </xf>
    <xf numFmtId="0" fontId="29" fillId="8" borderId="0" xfId="0" applyFont="1" applyFill="1" applyAlignment="1">
      <alignment vertical="center" wrapText="1"/>
    </xf>
    <xf numFmtId="0" fontId="36" fillId="0" borderId="146" xfId="0" applyFont="1" applyBorder="1">
      <alignment vertical="center"/>
    </xf>
    <xf numFmtId="0" fontId="36" fillId="0" borderId="148" xfId="0" applyFont="1" applyBorder="1">
      <alignment vertical="center"/>
    </xf>
    <xf numFmtId="0" fontId="8" fillId="2" borderId="146" xfId="0" applyFont="1" applyFill="1" applyBorder="1" applyAlignment="1">
      <alignment horizontal="center" vertical="center"/>
    </xf>
    <xf numFmtId="0" fontId="8" fillId="2" borderId="148" xfId="0" applyFont="1" applyFill="1" applyBorder="1" applyAlignment="1">
      <alignment horizontal="center" vertical="center"/>
    </xf>
    <xf numFmtId="0" fontId="25" fillId="0" borderId="0" xfId="0" applyFont="1" applyAlignment="1">
      <alignment vertical="center" wrapText="1"/>
    </xf>
    <xf numFmtId="0" fontId="36" fillId="0" borderId="152" xfId="0" applyFont="1" applyBorder="1" applyAlignment="1">
      <alignment vertical="center" wrapText="1"/>
    </xf>
    <xf numFmtId="0" fontId="36" fillId="0" borderId="3" xfId="0" applyFont="1" applyBorder="1" applyAlignment="1">
      <alignment vertical="center" wrapText="1"/>
    </xf>
    <xf numFmtId="0" fontId="36" fillId="0" borderId="146" xfId="0" applyFont="1" applyBorder="1" applyAlignment="1">
      <alignment vertical="center" shrinkToFit="1"/>
    </xf>
    <xf numFmtId="0" fontId="36" fillId="0" borderId="148" xfId="0" applyFont="1" applyBorder="1" applyAlignment="1">
      <alignment vertical="center" shrinkToFit="1"/>
    </xf>
    <xf numFmtId="0" fontId="36" fillId="0" borderId="146" xfId="0" applyFont="1" applyBorder="1" applyAlignment="1">
      <alignment horizontal="left" vertical="center" shrinkToFit="1"/>
    </xf>
    <xf numFmtId="0" fontId="36" fillId="0" borderId="148" xfId="0" applyFont="1" applyBorder="1" applyAlignment="1">
      <alignment horizontal="left" vertical="center" shrinkToFit="1"/>
    </xf>
    <xf numFmtId="0" fontId="16" fillId="8" borderId="0" xfId="14" applyFont="1" applyFill="1" applyAlignment="1">
      <alignment horizontal="right"/>
    </xf>
    <xf numFmtId="0" fontId="51" fillId="0" borderId="0" xfId="0" applyFont="1" applyAlignment="1">
      <alignment horizontal="center" vertical="center"/>
    </xf>
    <xf numFmtId="0" fontId="51" fillId="0" borderId="0" xfId="0" applyFont="1" applyAlignment="1">
      <alignment horizontal="justify" vertical="center"/>
    </xf>
    <xf numFmtId="0" fontId="46" fillId="0" borderId="0" xfId="0" applyFont="1" applyAlignment="1">
      <alignment vertical="center" wrapText="1"/>
    </xf>
    <xf numFmtId="0" fontId="46" fillId="0" borderId="0" xfId="12" applyFont="1" applyAlignment="1">
      <alignment horizontal="center" vertical="center"/>
    </xf>
    <xf numFmtId="185" fontId="46" fillId="8" borderId="0" xfId="12" applyNumberFormat="1" applyFont="1" applyFill="1" applyAlignment="1">
      <alignment horizontal="right" vertical="center"/>
    </xf>
    <xf numFmtId="0" fontId="16" fillId="3" borderId="0" xfId="12" applyFont="1" applyFill="1" applyAlignment="1">
      <alignment vertical="center" wrapText="1"/>
    </xf>
    <xf numFmtId="0" fontId="46" fillId="3" borderId="1" xfId="12" applyFont="1" applyFill="1" applyBorder="1" applyAlignment="1">
      <alignment horizontal="center" vertical="center"/>
    </xf>
    <xf numFmtId="0" fontId="57" fillId="0" borderId="1" xfId="12" applyFont="1" applyBorder="1" applyAlignment="1">
      <alignment vertical="center" wrapText="1"/>
    </xf>
    <xf numFmtId="0" fontId="46" fillId="8" borderId="0" xfId="12" applyFont="1" applyFill="1" applyAlignment="1">
      <alignment horizontal="right" vertical="center"/>
    </xf>
    <xf numFmtId="0" fontId="46" fillId="3" borderId="0" xfId="12" applyFont="1" applyFill="1" applyAlignment="1">
      <alignment vertical="center" wrapText="1"/>
    </xf>
    <xf numFmtId="0" fontId="46" fillId="0" borderId="10" xfId="12" applyFont="1" applyBorder="1">
      <alignment vertical="center"/>
    </xf>
    <xf numFmtId="0" fontId="46" fillId="0" borderId="6" xfId="12" applyFont="1" applyBorder="1">
      <alignment vertical="center"/>
    </xf>
    <xf numFmtId="0" fontId="46" fillId="0" borderId="11" xfId="12" applyFont="1" applyBorder="1">
      <alignment vertical="center"/>
    </xf>
    <xf numFmtId="0" fontId="46" fillId="0" borderId="1" xfId="12" applyFont="1" applyBorder="1">
      <alignment vertical="center"/>
    </xf>
    <xf numFmtId="0" fontId="46" fillId="3" borderId="0" xfId="12" applyFont="1" applyFill="1">
      <alignment vertical="center"/>
    </xf>
    <xf numFmtId="0" fontId="69" fillId="2" borderId="145" xfId="0" applyFont="1" applyFill="1" applyBorder="1" applyAlignment="1" applyProtection="1">
      <alignment horizontal="center" vertical="center" wrapText="1"/>
      <protection locked="0"/>
    </xf>
    <xf numFmtId="191" fontId="72" fillId="3" borderId="5" xfId="2" applyNumberFormat="1" applyFont="1" applyFill="1" applyBorder="1" applyAlignment="1" applyProtection="1">
      <alignment horizontal="right" vertical="center" shrinkToFit="1"/>
      <protection locked="0"/>
    </xf>
    <xf numFmtId="191" fontId="72" fillId="3" borderId="14" xfId="2" applyNumberFormat="1" applyFont="1" applyFill="1" applyBorder="1" applyAlignment="1" applyProtection="1">
      <alignment horizontal="right" vertical="center" shrinkToFit="1"/>
      <protection locked="0"/>
    </xf>
    <xf numFmtId="0" fontId="5" fillId="2" borderId="2"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3" fillId="2" borderId="146" xfId="0" applyFont="1" applyFill="1" applyBorder="1" applyAlignment="1" applyProtection="1">
      <alignment horizontal="center" vertical="center" shrinkToFit="1"/>
      <protection locked="0"/>
    </xf>
    <xf numFmtId="0" fontId="53" fillId="2" borderId="148"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151"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180" fontId="72" fillId="0" borderId="12" xfId="2" applyNumberFormat="1" applyFont="1" applyFill="1" applyBorder="1" applyAlignment="1" applyProtection="1">
      <alignment horizontal="right" vertical="center" shrinkToFit="1"/>
    </xf>
    <xf numFmtId="180" fontId="72" fillId="0" borderId="9" xfId="2" applyNumberFormat="1" applyFont="1" applyFill="1" applyBorder="1" applyAlignment="1" applyProtection="1">
      <alignment horizontal="right" vertical="center" shrinkToFit="1"/>
    </xf>
    <xf numFmtId="180" fontId="72" fillId="0" borderId="5" xfId="2" applyNumberFormat="1" applyFont="1" applyFill="1" applyBorder="1" applyAlignment="1" applyProtection="1">
      <alignment horizontal="right" vertical="center" shrinkToFit="1"/>
    </xf>
    <xf numFmtId="180" fontId="72" fillId="0" borderId="14" xfId="2" applyNumberFormat="1" applyFont="1" applyFill="1" applyBorder="1" applyAlignment="1" applyProtection="1">
      <alignment horizontal="right" vertical="center" shrinkToFit="1"/>
    </xf>
    <xf numFmtId="214" fontId="72" fillId="0" borderId="10" xfId="2" applyNumberFormat="1" applyFont="1" applyFill="1" applyBorder="1" applyAlignment="1" applyProtection="1">
      <alignment horizontal="right" vertical="center" shrinkToFit="1"/>
    </xf>
    <xf numFmtId="214" fontId="72" fillId="0" borderId="151" xfId="2" applyNumberFormat="1" applyFont="1" applyFill="1" applyBorder="1" applyAlignment="1" applyProtection="1">
      <alignment horizontal="right" vertical="center" shrinkToFit="1"/>
    </xf>
    <xf numFmtId="176" fontId="5" fillId="0" borderId="10" xfId="2" applyNumberFormat="1" applyFont="1" applyFill="1" applyBorder="1" applyAlignment="1" applyProtection="1">
      <alignment vertical="center" shrinkToFit="1"/>
      <protection locked="0"/>
    </xf>
    <xf numFmtId="176" fontId="5" fillId="0" borderId="5" xfId="2" applyNumberFormat="1" applyFont="1" applyFill="1" applyBorder="1" applyAlignment="1" applyProtection="1">
      <alignment vertical="center" shrinkToFit="1"/>
      <protection locked="0"/>
    </xf>
    <xf numFmtId="176" fontId="5" fillId="0" borderId="6" xfId="2" applyNumberFormat="1" applyFont="1" applyFill="1" applyBorder="1" applyAlignment="1" applyProtection="1">
      <alignment horizontal="center" vertical="center" shrinkToFit="1"/>
      <protection locked="0"/>
    </xf>
    <xf numFmtId="176" fontId="5" fillId="0" borderId="13" xfId="2" applyNumberFormat="1" applyFont="1" applyFill="1" applyBorder="1" applyAlignment="1" applyProtection="1">
      <alignment horizontal="center" vertical="center" shrinkToFit="1"/>
      <protection locked="0"/>
    </xf>
    <xf numFmtId="213" fontId="72" fillId="3" borderId="14" xfId="2" applyNumberFormat="1" applyFont="1" applyFill="1" applyBorder="1" applyAlignment="1" applyProtection="1">
      <alignment horizontal="right" vertical="center" shrinkToFit="1"/>
      <protection locked="0"/>
    </xf>
    <xf numFmtId="213" fontId="72" fillId="3" borderId="3" xfId="2" applyNumberFormat="1" applyFont="1" applyFill="1" applyBorder="1" applyAlignment="1" applyProtection="1">
      <alignment horizontal="right" vertical="center" shrinkToFit="1"/>
      <protection locked="0"/>
    </xf>
    <xf numFmtId="214" fontId="72" fillId="0" borderId="10" xfId="2" applyNumberFormat="1" applyFont="1" applyFill="1" applyBorder="1" applyAlignment="1" applyProtection="1">
      <alignment horizontal="right" vertical="center" shrinkToFit="1"/>
      <protection locked="0"/>
    </xf>
    <xf numFmtId="214" fontId="72" fillId="0" borderId="11" xfId="2" applyNumberFormat="1" applyFont="1" applyFill="1" applyBorder="1" applyAlignment="1" applyProtection="1">
      <alignment horizontal="right" vertical="center" shrinkToFit="1"/>
      <protection locked="0"/>
    </xf>
    <xf numFmtId="0" fontId="5" fillId="2" borderId="16"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216" fontId="11" fillId="3" borderId="2" xfId="2" applyNumberFormat="1" applyFont="1" applyFill="1" applyBorder="1" applyAlignment="1" applyProtection="1">
      <alignment horizontal="right" vertical="center" wrapText="1"/>
      <protection locked="0"/>
    </xf>
    <xf numFmtId="181" fontId="72" fillId="0" borderId="46" xfId="0" applyNumberFormat="1" applyFont="1" applyBorder="1" applyAlignment="1" applyProtection="1">
      <alignment horizontal="right" vertical="center" shrinkToFit="1"/>
      <protection locked="0"/>
    </xf>
    <xf numFmtId="181" fontId="72" fillId="0" borderId="45" xfId="0" applyNumberFormat="1" applyFont="1" applyBorder="1" applyAlignment="1" applyProtection="1">
      <alignment horizontal="right" vertical="center" shrinkToFit="1"/>
      <protection locked="0"/>
    </xf>
    <xf numFmtId="190" fontId="36" fillId="0" borderId="5" xfId="0" applyNumberFormat="1" applyFont="1" applyBorder="1" applyAlignment="1">
      <alignment horizontal="center" vertical="center" shrinkToFit="1"/>
    </xf>
    <xf numFmtId="190" fontId="36" fillId="0" borderId="14" xfId="0" applyNumberFormat="1" applyFont="1" applyBorder="1" applyAlignment="1">
      <alignment horizontal="center" vertical="center" shrinkToFit="1"/>
    </xf>
    <xf numFmtId="190" fontId="36" fillId="0" borderId="10" xfId="0" applyNumberFormat="1" applyFont="1" applyBorder="1" applyAlignment="1" applyProtection="1">
      <alignment horizontal="center" vertical="center" shrinkToFit="1"/>
      <protection locked="0"/>
    </xf>
    <xf numFmtId="190" fontId="36" fillId="0" borderId="151" xfId="0" applyNumberFormat="1" applyFont="1" applyBorder="1" applyAlignment="1" applyProtection="1">
      <alignment horizontal="center" vertical="center" shrinkToFit="1"/>
      <protection locked="0"/>
    </xf>
    <xf numFmtId="211" fontId="72" fillId="0" borderId="13" xfId="2" applyNumberFormat="1" applyFont="1" applyFill="1" applyBorder="1" applyAlignment="1" applyProtection="1">
      <alignment horizontal="right" vertical="center" shrinkToFit="1"/>
      <protection locked="0"/>
    </xf>
    <xf numFmtId="211" fontId="72" fillId="0" borderId="14" xfId="2" applyNumberFormat="1" applyFont="1" applyFill="1" applyBorder="1" applyAlignment="1" applyProtection="1">
      <alignment horizontal="right" vertical="center" shrinkToFit="1"/>
      <protection locked="0"/>
    </xf>
    <xf numFmtId="211" fontId="72" fillId="3" borderId="13" xfId="2" applyNumberFormat="1" applyFont="1" applyFill="1" applyBorder="1" applyAlignment="1" applyProtection="1">
      <alignment horizontal="right" vertical="center" shrinkToFit="1"/>
      <protection locked="0"/>
    </xf>
    <xf numFmtId="211" fontId="72" fillId="3" borderId="14" xfId="2" applyNumberFormat="1" applyFont="1" applyFill="1" applyBorder="1" applyAlignment="1" applyProtection="1">
      <alignment horizontal="right" vertical="center" shrinkToFit="1"/>
      <protection locked="0"/>
    </xf>
    <xf numFmtId="180" fontId="72" fillId="0" borderId="61" xfId="2" applyNumberFormat="1" applyFont="1" applyFill="1" applyBorder="1" applyAlignment="1" applyProtection="1">
      <alignment horizontal="center" vertical="center" shrinkToFit="1"/>
      <protection locked="0"/>
    </xf>
    <xf numFmtId="180" fontId="72" fillId="0" borderId="62" xfId="2" applyNumberFormat="1" applyFont="1" applyFill="1" applyBorder="1" applyAlignment="1" applyProtection="1">
      <alignment horizontal="center" vertical="center" shrinkToFit="1"/>
      <protection locked="0"/>
    </xf>
    <xf numFmtId="180" fontId="72" fillId="0" borderId="63" xfId="2" applyNumberFormat="1" applyFont="1" applyFill="1" applyBorder="1" applyAlignment="1" applyProtection="1">
      <alignment horizontal="center" vertical="center" shrinkToFit="1"/>
      <protection locked="0"/>
    </xf>
    <xf numFmtId="180" fontId="72" fillId="0" borderId="64" xfId="2" applyNumberFormat="1" applyFont="1" applyFill="1" applyBorder="1" applyAlignment="1" applyProtection="1">
      <alignment horizontal="center" vertical="center" shrinkToFit="1"/>
      <protection locked="0"/>
    </xf>
    <xf numFmtId="214" fontId="72" fillId="0" borderId="6" xfId="2" applyNumberFormat="1" applyFont="1" applyFill="1" applyBorder="1" applyAlignment="1" applyProtection="1">
      <alignment horizontal="right" vertical="center" shrinkToFit="1"/>
      <protection locked="0"/>
    </xf>
    <xf numFmtId="214" fontId="72" fillId="0" borderId="65" xfId="2" applyNumberFormat="1" applyFont="1" applyFill="1" applyBorder="1" applyAlignment="1" applyProtection="1">
      <alignment horizontal="right" vertical="center" shrinkToFit="1"/>
      <protection locked="0"/>
    </xf>
    <xf numFmtId="214" fontId="72" fillId="3" borderId="10" xfId="2" applyNumberFormat="1" applyFont="1" applyFill="1" applyBorder="1" applyAlignment="1" applyProtection="1">
      <alignment horizontal="right" vertical="center" shrinkToFit="1"/>
      <protection locked="0"/>
    </xf>
    <xf numFmtId="214" fontId="72" fillId="3" borderId="11" xfId="2" applyNumberFormat="1" applyFont="1" applyFill="1" applyBorder="1" applyAlignment="1" applyProtection="1">
      <alignment horizontal="right" vertical="center" shrinkToFit="1"/>
      <protection locked="0"/>
    </xf>
    <xf numFmtId="212" fontId="72" fillId="0" borderId="59" xfId="2" applyNumberFormat="1" applyFont="1" applyFill="1" applyBorder="1" applyAlignment="1" applyProtection="1">
      <alignment horizontal="right" vertical="center" shrinkToFit="1"/>
      <protection locked="0"/>
    </xf>
    <xf numFmtId="212" fontId="72" fillId="0" borderId="30" xfId="2" applyNumberFormat="1" applyFont="1" applyFill="1" applyBorder="1" applyAlignment="1" applyProtection="1">
      <alignment horizontal="right" vertical="center" shrinkToFit="1"/>
      <protection locked="0"/>
    </xf>
    <xf numFmtId="185" fontId="8" fillId="8" borderId="0" xfId="0" applyNumberFormat="1" applyFont="1" applyFill="1" applyAlignment="1">
      <alignment horizontal="right" vertical="center"/>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8" borderId="114" xfId="0" applyFont="1" applyFill="1" applyBorder="1" applyAlignment="1">
      <alignment horizontal="center" vertical="center"/>
    </xf>
    <xf numFmtId="0" fontId="8" fillId="8" borderId="82" xfId="0" applyFont="1" applyFill="1" applyBorder="1" applyAlignment="1">
      <alignment horizontal="center" vertical="center"/>
    </xf>
    <xf numFmtId="0" fontId="8" fillId="8" borderId="94" xfId="0" applyFont="1" applyFill="1" applyBorder="1" applyAlignment="1">
      <alignment horizontal="center" vertical="center"/>
    </xf>
    <xf numFmtId="0" fontId="5" fillId="3" borderId="114" xfId="0" applyFont="1" applyFill="1" applyBorder="1" applyAlignment="1" applyProtection="1">
      <alignment horizontal="center" vertical="center"/>
      <protection locked="0"/>
    </xf>
    <xf numFmtId="0" fontId="5" fillId="3" borderId="82" xfId="0" applyFont="1" applyFill="1" applyBorder="1" applyAlignment="1" applyProtection="1">
      <alignment horizontal="center" vertical="center"/>
      <protection locked="0"/>
    </xf>
    <xf numFmtId="0" fontId="5" fillId="3" borderId="94" xfId="0" applyFont="1" applyFill="1" applyBorder="1" applyAlignment="1" applyProtection="1">
      <alignment horizontal="center" vertical="center"/>
      <protection locked="0"/>
    </xf>
    <xf numFmtId="0" fontId="69" fillId="2" borderId="47" xfId="0" applyFont="1" applyFill="1" applyBorder="1" applyAlignment="1" applyProtection="1">
      <alignment horizontal="center" vertical="center" wrapText="1"/>
      <protection locked="0"/>
    </xf>
    <xf numFmtId="0" fontId="69" fillId="2" borderId="30" xfId="0" applyFont="1" applyFill="1" applyBorder="1" applyAlignment="1" applyProtection="1">
      <alignment horizontal="center" vertical="center" wrapText="1"/>
      <protection locked="0"/>
    </xf>
    <xf numFmtId="0" fontId="69" fillId="2" borderId="48" xfId="0" applyFont="1" applyFill="1" applyBorder="1" applyAlignment="1" applyProtection="1">
      <alignment horizontal="center" vertical="center" wrapText="1"/>
      <protection locked="0"/>
    </xf>
    <xf numFmtId="0" fontId="69" fillId="2" borderId="45" xfId="0"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29" fillId="0" borderId="0" xfId="0" applyFont="1" applyAlignment="1" applyProtection="1">
      <alignment vertical="center" wrapText="1"/>
      <protection locked="0"/>
    </xf>
    <xf numFmtId="190" fontId="36" fillId="0" borderId="5" xfId="0" applyNumberFormat="1" applyFont="1" applyBorder="1" applyAlignment="1" applyProtection="1">
      <alignment horizontal="center" vertical="center" shrinkToFit="1"/>
      <protection locked="0"/>
    </xf>
    <xf numFmtId="190" fontId="36" fillId="0" borderId="14" xfId="0" applyNumberFormat="1" applyFont="1" applyBorder="1" applyAlignment="1" applyProtection="1">
      <alignment horizontal="center" vertical="center" shrinkToFit="1"/>
      <protection locked="0"/>
    </xf>
    <xf numFmtId="0" fontId="23" fillId="2" borderId="10" xfId="0" applyFont="1" applyFill="1" applyBorder="1" applyAlignment="1" applyProtection="1">
      <alignment vertical="center" wrapText="1" shrinkToFit="1"/>
      <protection locked="0"/>
    </xf>
    <xf numFmtId="0" fontId="23" fillId="2" borderId="11" xfId="0" applyFont="1" applyFill="1" applyBorder="1" applyAlignment="1" applyProtection="1">
      <alignment vertical="center" wrapText="1" shrinkToFit="1"/>
      <protection locked="0"/>
    </xf>
    <xf numFmtId="0" fontId="23" fillId="2" borderId="5" xfId="0" applyFont="1" applyFill="1" applyBorder="1" applyAlignment="1" applyProtection="1">
      <alignment vertical="center" wrapText="1" shrinkToFit="1"/>
      <protection locked="0"/>
    </xf>
    <xf numFmtId="0" fontId="23" fillId="2" borderId="14" xfId="0" applyFont="1" applyFill="1" applyBorder="1" applyAlignment="1" applyProtection="1">
      <alignment vertical="center" wrapText="1" shrinkToFit="1"/>
      <protection locked="0"/>
    </xf>
    <xf numFmtId="0" fontId="6" fillId="0" borderId="146" xfId="0" applyFont="1" applyBorder="1" applyProtection="1">
      <alignment vertical="center"/>
      <protection locked="0"/>
    </xf>
    <xf numFmtId="0" fontId="6" fillId="0" borderId="147" xfId="0" applyFont="1" applyBorder="1" applyProtection="1">
      <alignment vertical="center"/>
      <protection locked="0"/>
    </xf>
    <xf numFmtId="0" fontId="6" fillId="0" borderId="148" xfId="0" applyFont="1" applyBorder="1" applyProtection="1">
      <alignment vertical="center"/>
      <protection locked="0"/>
    </xf>
    <xf numFmtId="0" fontId="6" fillId="0" borderId="146" xfId="0" applyFont="1" applyBorder="1" applyAlignment="1" applyProtection="1">
      <alignment vertical="center" shrinkToFit="1"/>
      <protection locked="0"/>
    </xf>
    <xf numFmtId="0" fontId="6" fillId="0" borderId="147" xfId="0" applyFont="1" applyBorder="1" applyAlignment="1" applyProtection="1">
      <alignment vertical="center" shrinkToFit="1"/>
      <protection locked="0"/>
    </xf>
    <xf numFmtId="0" fontId="6" fillId="0" borderId="148" xfId="0" applyFont="1" applyBorder="1" applyAlignment="1" applyProtection="1">
      <alignment vertical="center" shrinkToFit="1"/>
      <protection locked="0"/>
    </xf>
    <xf numFmtId="0" fontId="53" fillId="2" borderId="15" xfId="0" applyFont="1" applyFill="1" applyBorder="1" applyAlignment="1" applyProtection="1">
      <alignment horizontal="center" vertical="center" shrinkToFit="1"/>
      <protection locked="0"/>
    </xf>
    <xf numFmtId="0" fontId="53" fillId="2" borderId="4" xfId="0" applyFont="1" applyFill="1" applyBorder="1" applyAlignment="1" applyProtection="1">
      <alignment horizontal="center" vertical="center" shrinkToFit="1"/>
      <protection locked="0"/>
    </xf>
    <xf numFmtId="190" fontId="36" fillId="0" borderId="11" xfId="0" applyNumberFormat="1" applyFont="1" applyBorder="1" applyAlignment="1" applyProtection="1">
      <alignment horizontal="center" vertical="center" shrinkToFi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29" fillId="0" borderId="0" xfId="0" applyFont="1" applyAlignment="1" applyProtection="1">
      <alignment horizontal="left" vertical="center" wrapText="1"/>
      <protection locked="0"/>
    </xf>
    <xf numFmtId="0" fontId="53" fillId="2" borderId="16" xfId="0" applyFont="1" applyFill="1" applyBorder="1" applyAlignment="1" applyProtection="1">
      <alignment horizontal="center" vertical="center" shrinkToFit="1"/>
      <protection locked="0"/>
    </xf>
    <xf numFmtId="0" fontId="53" fillId="2" borderId="16" xfId="0" applyFont="1" applyFill="1" applyBorder="1" applyAlignment="1" applyProtection="1">
      <alignment horizontal="center" vertical="center" wrapText="1"/>
      <protection locked="0"/>
    </xf>
    <xf numFmtId="0" fontId="53" fillId="2" borderId="4" xfId="0" applyFont="1" applyFill="1" applyBorder="1" applyAlignment="1" applyProtection="1">
      <alignment horizontal="center" vertical="center" wrapText="1"/>
      <protection locked="0"/>
    </xf>
    <xf numFmtId="0" fontId="23" fillId="2" borderId="16" xfId="0" applyFont="1" applyFill="1" applyBorder="1" applyProtection="1">
      <alignment vertical="center"/>
      <protection locked="0"/>
    </xf>
    <xf numFmtId="0" fontId="23" fillId="2" borderId="4" xfId="0" applyFont="1" applyFill="1" applyBorder="1" applyProtection="1">
      <alignment vertical="center"/>
      <protection locked="0"/>
    </xf>
    <xf numFmtId="216" fontId="72" fillId="3" borderId="2" xfId="2" applyNumberFormat="1" applyFont="1" applyFill="1" applyBorder="1" applyAlignment="1" applyProtection="1">
      <alignment horizontal="right" vertical="center" shrinkToFit="1"/>
      <protection locked="0"/>
    </xf>
    <xf numFmtId="217" fontId="72" fillId="3" borderId="2" xfId="2" applyNumberFormat="1" applyFont="1" applyFill="1" applyBorder="1" applyAlignment="1" applyProtection="1">
      <alignment horizontal="right" vertical="center" shrinkToFit="1"/>
      <protection locked="0"/>
    </xf>
    <xf numFmtId="206" fontId="72" fillId="3" borderId="3" xfId="2" applyNumberFormat="1" applyFont="1" applyFill="1" applyBorder="1" applyAlignment="1" applyProtection="1">
      <alignment horizontal="right" vertical="center" shrinkToFit="1"/>
      <protection locked="0"/>
    </xf>
    <xf numFmtId="0" fontId="5" fillId="2" borderId="10" xfId="0" applyFont="1" applyFill="1" applyBorder="1" applyAlignment="1" applyProtection="1">
      <alignment horizontal="center" vertical="center" wrapText="1" shrinkToFit="1"/>
      <protection locked="0"/>
    </xf>
    <xf numFmtId="0" fontId="5" fillId="2" borderId="6" xfId="0" applyFont="1" applyFill="1" applyBorder="1" applyAlignment="1" applyProtection="1">
      <alignment horizontal="center" vertical="center" wrapText="1" shrinkToFit="1"/>
      <protection locked="0"/>
    </xf>
    <xf numFmtId="0" fontId="5" fillId="2" borderId="151" xfId="0" applyFont="1" applyFill="1" applyBorder="1" applyAlignment="1" applyProtection="1">
      <alignment horizontal="center" vertical="center" wrapText="1" shrinkToFit="1"/>
      <protection locked="0"/>
    </xf>
    <xf numFmtId="0" fontId="5" fillId="2" borderId="12" xfId="0" applyFont="1" applyFill="1" applyBorder="1" applyAlignment="1" applyProtection="1">
      <alignment horizontal="center" vertical="center" wrapText="1" shrinkToFit="1"/>
      <protection locked="0"/>
    </xf>
    <xf numFmtId="0" fontId="5" fillId="2" borderId="0" xfId="0" applyFont="1" applyFill="1" applyAlignment="1" applyProtection="1">
      <alignment horizontal="center" vertical="center" wrapText="1" shrinkToFit="1"/>
      <protection locked="0"/>
    </xf>
    <xf numFmtId="0" fontId="5" fillId="2" borderId="9" xfId="0" applyFont="1" applyFill="1" applyBorder="1" applyAlignment="1" applyProtection="1">
      <alignment horizontal="center" vertical="center" wrapText="1" shrinkToFit="1"/>
      <protection locked="0"/>
    </xf>
    <xf numFmtId="0" fontId="29" fillId="0" borderId="0" xfId="0" applyFont="1" applyAlignment="1" applyProtection="1">
      <alignment horizontal="left" vertical="center" wrapText="1" shrinkToFit="1"/>
      <protection locked="0"/>
    </xf>
    <xf numFmtId="0" fontId="23" fillId="2" borderId="2" xfId="0" applyFont="1" applyFill="1" applyBorder="1" applyAlignment="1" applyProtection="1">
      <alignment vertical="center" wrapText="1"/>
      <protection locked="0"/>
    </xf>
    <xf numFmtId="0" fontId="23" fillId="2" borderId="3" xfId="0" applyFont="1" applyFill="1" applyBorder="1" applyAlignment="1" applyProtection="1">
      <alignment vertical="center" wrapText="1"/>
      <protection locked="0"/>
    </xf>
    <xf numFmtId="214" fontId="5" fillId="16" borderId="12" xfId="0" applyNumberFormat="1" applyFont="1" applyFill="1" applyBorder="1" applyAlignment="1">
      <alignment horizontal="center" vertical="center"/>
    </xf>
    <xf numFmtId="214" fontId="5" fillId="16" borderId="0" xfId="0" applyNumberFormat="1" applyFont="1" applyFill="1" applyAlignment="1">
      <alignment horizontal="center" vertical="center"/>
    </xf>
    <xf numFmtId="214" fontId="5" fillId="16" borderId="9" xfId="0" applyNumberFormat="1" applyFont="1" applyFill="1" applyBorder="1" applyAlignment="1">
      <alignment horizontal="center" vertical="center"/>
    </xf>
    <xf numFmtId="180" fontId="72" fillId="16" borderId="3" xfId="2" applyNumberFormat="1" applyFont="1" applyFill="1" applyBorder="1" applyAlignment="1" applyProtection="1">
      <alignment horizontal="right" vertical="center" shrinkToFit="1"/>
      <protection locked="0"/>
    </xf>
    <xf numFmtId="0" fontId="29" fillId="0" borderId="0" xfId="0" applyFont="1" applyAlignment="1" applyProtection="1">
      <alignment horizontal="left" vertical="top" wrapText="1" indent="1"/>
      <protection locked="0"/>
    </xf>
    <xf numFmtId="0" fontId="29" fillId="0" borderId="0" xfId="0" applyFont="1" applyAlignment="1" applyProtection="1">
      <alignment horizontal="left" vertical="top" wrapText="1"/>
      <protection locked="0"/>
    </xf>
    <xf numFmtId="0" fontId="5" fillId="2" borderId="1"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shrinkToFit="1"/>
      <protection locked="0"/>
    </xf>
    <xf numFmtId="0" fontId="14" fillId="2" borderId="6" xfId="0" applyFont="1" applyFill="1" applyBorder="1" applyAlignment="1" applyProtection="1">
      <alignment horizontal="center" vertical="center" wrapText="1" shrinkToFit="1"/>
      <protection locked="0"/>
    </xf>
    <xf numFmtId="0" fontId="14" fillId="2" borderId="11" xfId="0" applyFont="1" applyFill="1" applyBorder="1" applyAlignment="1" applyProtection="1">
      <alignment horizontal="center" vertical="center" wrapText="1" shrinkToFit="1"/>
      <protection locked="0"/>
    </xf>
    <xf numFmtId="0" fontId="14" fillId="2" borderId="5" xfId="0" applyFont="1" applyFill="1" applyBorder="1" applyAlignment="1" applyProtection="1">
      <alignment horizontal="center" vertical="center" wrapText="1" shrinkToFit="1"/>
      <protection locked="0"/>
    </xf>
    <xf numFmtId="0" fontId="14" fillId="2" borderId="13" xfId="0" applyFont="1" applyFill="1" applyBorder="1" applyAlignment="1" applyProtection="1">
      <alignment horizontal="center" vertical="center" wrapText="1" shrinkToFit="1"/>
      <protection locked="0"/>
    </xf>
    <xf numFmtId="0" fontId="14" fillId="2" borderId="14" xfId="0" applyFont="1" applyFill="1" applyBorder="1" applyAlignment="1" applyProtection="1">
      <alignment horizontal="center" vertical="center" wrapText="1" shrinkToFit="1"/>
      <protection locked="0"/>
    </xf>
    <xf numFmtId="217" fontId="11" fillId="3" borderId="2" xfId="2" applyNumberFormat="1" applyFont="1" applyFill="1" applyBorder="1" applyAlignment="1" applyProtection="1">
      <alignment horizontal="right" vertical="center" wrapText="1"/>
      <protection locked="0"/>
    </xf>
    <xf numFmtId="0" fontId="23" fillId="2" borderId="2" xfId="0" applyFont="1" applyFill="1" applyBorder="1" applyAlignment="1" applyProtection="1">
      <alignment horizontal="center" vertical="center" wrapText="1" shrinkToFit="1"/>
      <protection locked="0"/>
    </xf>
    <xf numFmtId="0" fontId="23" fillId="2" borderId="3" xfId="0" applyFont="1" applyFill="1" applyBorder="1" applyAlignment="1" applyProtection="1">
      <alignment horizontal="center" vertical="center" wrapText="1" shrinkToFit="1"/>
      <protection locked="0"/>
    </xf>
    <xf numFmtId="0" fontId="23" fillId="2" borderId="10" xfId="0" applyFont="1" applyFill="1" applyBorder="1" applyAlignment="1" applyProtection="1">
      <alignment vertical="center" wrapText="1"/>
      <protection locked="0"/>
    </xf>
    <xf numFmtId="0" fontId="23" fillId="2" borderId="5" xfId="0" applyFont="1" applyFill="1" applyBorder="1" applyAlignment="1" applyProtection="1">
      <alignment vertical="center" wrapText="1"/>
      <protection locked="0"/>
    </xf>
    <xf numFmtId="212" fontId="72" fillId="0" borderId="5" xfId="2" applyNumberFormat="1" applyFont="1" applyFill="1" applyBorder="1" applyAlignment="1" applyProtection="1">
      <alignment horizontal="right" vertical="center" shrinkToFit="1"/>
      <protection locked="0"/>
    </xf>
    <xf numFmtId="212" fontId="72" fillId="0" borderId="13" xfId="2" applyNumberFormat="1" applyFont="1" applyFill="1" applyBorder="1" applyAlignment="1" applyProtection="1">
      <alignment horizontal="right" vertical="center" shrinkToFit="1"/>
      <protection locked="0"/>
    </xf>
    <xf numFmtId="212" fontId="72" fillId="0" borderId="60" xfId="2" applyNumberFormat="1" applyFont="1" applyFill="1" applyBorder="1" applyAlignment="1" applyProtection="1">
      <alignment horizontal="right" vertical="center" shrinkToFit="1"/>
      <protection locked="0"/>
    </xf>
    <xf numFmtId="0" fontId="69" fillId="2" borderId="10" xfId="0" applyFont="1" applyFill="1" applyBorder="1" applyAlignment="1" applyProtection="1">
      <alignment horizontal="left" wrapText="1"/>
      <protection locked="0"/>
    </xf>
    <xf numFmtId="0" fontId="69" fillId="2" borderId="11" xfId="0" applyFont="1" applyFill="1" applyBorder="1" applyAlignment="1" applyProtection="1">
      <alignment horizontal="left" wrapText="1"/>
      <protection locked="0"/>
    </xf>
    <xf numFmtId="0" fontId="69" fillId="2" borderId="12" xfId="0" applyFont="1" applyFill="1" applyBorder="1" applyAlignment="1" applyProtection="1">
      <alignment horizontal="left" wrapText="1"/>
      <protection locked="0"/>
    </xf>
    <xf numFmtId="0" fontId="69" fillId="2" borderId="9" xfId="0" applyFont="1" applyFill="1" applyBorder="1" applyAlignment="1" applyProtection="1">
      <alignment horizontal="left" wrapText="1"/>
      <protection locked="0"/>
    </xf>
    <xf numFmtId="0" fontId="5" fillId="2" borderId="145" xfId="0" applyFont="1" applyFill="1" applyBorder="1" applyAlignment="1" applyProtection="1">
      <alignment horizontal="center" vertical="center" wrapText="1"/>
      <protection locked="0"/>
    </xf>
    <xf numFmtId="0" fontId="109" fillId="0" borderId="145" xfId="8" applyFont="1" applyBorder="1" applyAlignment="1" applyProtection="1">
      <alignment horizontal="center" vertical="center"/>
      <protection locked="0"/>
    </xf>
    <xf numFmtId="0" fontId="29" fillId="0" borderId="0" xfId="8" applyFont="1" applyAlignment="1" applyProtection="1">
      <alignment horizontal="left" vertical="center" wrapText="1" shrinkToFit="1"/>
      <protection locked="0"/>
    </xf>
    <xf numFmtId="0" fontId="110" fillId="15" borderId="117" xfId="13" applyFont="1" applyFill="1" applyBorder="1" applyAlignment="1">
      <alignment horizontal="center" vertical="center" shrinkToFit="1"/>
    </xf>
    <xf numFmtId="0" fontId="110" fillId="15" borderId="98" xfId="13" applyFont="1" applyFill="1" applyBorder="1" applyAlignment="1">
      <alignment horizontal="center" vertical="center" shrinkToFit="1"/>
    </xf>
    <xf numFmtId="0" fontId="110" fillId="15" borderId="118" xfId="13" applyFont="1" applyFill="1" applyBorder="1" applyAlignment="1">
      <alignment horizontal="center" vertical="center" shrinkToFit="1"/>
    </xf>
    <xf numFmtId="0" fontId="110" fillId="8" borderId="173" xfId="13" applyFont="1" applyFill="1" applyBorder="1" applyAlignment="1">
      <alignment horizontal="center" vertical="center" shrinkToFit="1"/>
    </xf>
    <xf numFmtId="0" fontId="110" fillId="8" borderId="98" xfId="13" applyFont="1" applyFill="1" applyBorder="1" applyAlignment="1">
      <alignment horizontal="center" vertical="center" shrinkToFit="1"/>
    </xf>
    <xf numFmtId="0" fontId="110" fillId="8" borderId="118" xfId="13" applyFont="1" applyFill="1" applyBorder="1" applyAlignment="1">
      <alignment horizontal="center" vertical="center" shrinkToFit="1"/>
    </xf>
    <xf numFmtId="0" fontId="111" fillId="8" borderId="173" xfId="13" applyFont="1" applyFill="1" applyBorder="1" applyAlignment="1">
      <alignment horizontal="left" vertical="center" shrinkToFit="1"/>
    </xf>
    <xf numFmtId="0" fontId="111" fillId="8" borderId="98" xfId="13" applyFont="1" applyFill="1" applyBorder="1" applyAlignment="1">
      <alignment horizontal="left" vertical="center" shrinkToFit="1"/>
    </xf>
    <xf numFmtId="0" fontId="111" fillId="8" borderId="118" xfId="13" applyFont="1" applyFill="1" applyBorder="1" applyAlignment="1">
      <alignment horizontal="left" vertical="center" shrinkToFit="1"/>
    </xf>
    <xf numFmtId="0" fontId="110" fillId="15" borderId="173" xfId="13" applyFont="1" applyFill="1" applyBorder="1" applyAlignment="1">
      <alignment horizontal="left" vertical="center" shrinkToFit="1"/>
    </xf>
    <xf numFmtId="0" fontId="110" fillId="15" borderId="98" xfId="13" applyFont="1" applyFill="1" applyBorder="1" applyAlignment="1">
      <alignment horizontal="left" vertical="center" shrinkToFit="1"/>
    </xf>
    <xf numFmtId="0" fontId="110" fillId="15" borderId="119" xfId="13" applyFont="1" applyFill="1" applyBorder="1" applyAlignment="1">
      <alignment horizontal="left" vertical="center" shrinkToFit="1"/>
    </xf>
    <xf numFmtId="58" fontId="6" fillId="15" borderId="0" xfId="8" applyNumberFormat="1" applyFont="1" applyFill="1" applyAlignment="1" applyProtection="1">
      <alignment horizontal="right"/>
      <protection locked="0"/>
    </xf>
    <xf numFmtId="0" fontId="6" fillId="15" borderId="0" xfId="8" applyFont="1" applyFill="1" applyAlignment="1" applyProtection="1">
      <alignment horizontal="right"/>
      <protection locked="0"/>
    </xf>
    <xf numFmtId="0" fontId="28" fillId="0" borderId="0" xfId="8" applyFont="1" applyAlignment="1" applyProtection="1">
      <alignment horizontal="center" vertical="center"/>
      <protection locked="0"/>
    </xf>
    <xf numFmtId="0" fontId="6" fillId="2" borderId="202" xfId="8" applyFont="1" applyFill="1" applyBorder="1" applyAlignment="1" applyProtection="1">
      <alignment horizontal="center" vertical="top"/>
      <protection locked="0"/>
    </xf>
    <xf numFmtId="0" fontId="6" fillId="2" borderId="116" xfId="8" applyFont="1" applyFill="1" applyBorder="1" applyAlignment="1" applyProtection="1">
      <alignment horizontal="center" vertical="top"/>
      <protection locked="0"/>
    </xf>
    <xf numFmtId="0" fontId="6" fillId="2" borderId="128" xfId="8" applyFont="1" applyFill="1" applyBorder="1" applyAlignment="1" applyProtection="1">
      <alignment horizontal="center" vertical="top"/>
      <protection locked="0"/>
    </xf>
    <xf numFmtId="0" fontId="6" fillId="2" borderId="135" xfId="8" applyFont="1" applyFill="1" applyBorder="1" applyAlignment="1" applyProtection="1">
      <alignment horizontal="center" vertical="top"/>
      <protection locked="0"/>
    </xf>
    <xf numFmtId="0" fontId="6" fillId="2" borderId="202" xfId="8" applyFont="1" applyFill="1" applyBorder="1" applyAlignment="1" applyProtection="1">
      <alignment horizontal="center" vertical="center"/>
      <protection locked="0"/>
    </xf>
    <xf numFmtId="0" fontId="6" fillId="2" borderId="116" xfId="8" applyFont="1" applyFill="1" applyBorder="1" applyAlignment="1" applyProtection="1">
      <alignment horizontal="center" vertical="center"/>
      <protection locked="0"/>
    </xf>
    <xf numFmtId="0" fontId="6" fillId="2" borderId="144" xfId="8" applyFont="1" applyFill="1" applyBorder="1" applyAlignment="1" applyProtection="1">
      <alignment horizontal="center" vertical="center"/>
      <protection locked="0"/>
    </xf>
    <xf numFmtId="0" fontId="6" fillId="2" borderId="173" xfId="8" applyFont="1" applyFill="1" applyBorder="1" applyAlignment="1" applyProtection="1">
      <alignment horizontal="center" vertical="center"/>
      <protection locked="0"/>
    </xf>
    <xf numFmtId="0" fontId="6" fillId="2" borderId="98" xfId="8" applyFont="1" applyFill="1" applyBorder="1" applyAlignment="1" applyProtection="1">
      <alignment horizontal="center" vertical="center"/>
      <protection locked="0"/>
    </xf>
    <xf numFmtId="0" fontId="6" fillId="2" borderId="118" xfId="8" applyFont="1" applyFill="1" applyBorder="1" applyAlignment="1" applyProtection="1">
      <alignment horizontal="center" vertical="center"/>
      <protection locked="0"/>
    </xf>
    <xf numFmtId="0" fontId="6" fillId="2" borderId="123" xfId="8" applyFont="1" applyFill="1" applyBorder="1" applyAlignment="1" applyProtection="1">
      <alignment horizontal="center" vertical="center"/>
      <protection locked="0"/>
    </xf>
    <xf numFmtId="0" fontId="6" fillId="2" borderId="117" xfId="8" applyFont="1" applyFill="1" applyBorder="1" applyAlignment="1" applyProtection="1">
      <alignment horizontal="center" vertical="center"/>
      <protection locked="0"/>
    </xf>
    <xf numFmtId="0" fontId="6" fillId="2" borderId="5" xfId="8" applyFont="1" applyFill="1" applyBorder="1" applyAlignment="1" applyProtection="1">
      <alignment horizontal="center" vertical="center"/>
      <protection locked="0"/>
    </xf>
    <xf numFmtId="0" fontId="6" fillId="2" borderId="13" xfId="8" applyFont="1" applyFill="1" applyBorder="1" applyAlignment="1" applyProtection="1">
      <alignment horizontal="center" vertical="center"/>
      <protection locked="0"/>
    </xf>
    <xf numFmtId="0" fontId="6" fillId="2" borderId="14" xfId="8" applyFont="1" applyFill="1" applyBorder="1" applyAlignment="1" applyProtection="1">
      <alignment horizontal="center" vertical="center"/>
      <protection locked="0"/>
    </xf>
    <xf numFmtId="0" fontId="6" fillId="2" borderId="141" xfId="8" applyFont="1" applyFill="1" applyBorder="1" applyAlignment="1" applyProtection="1">
      <alignment horizontal="center" vertical="center"/>
      <protection locked="0"/>
    </xf>
    <xf numFmtId="0" fontId="6" fillId="2" borderId="127" xfId="8" applyFont="1" applyFill="1" applyBorder="1" applyAlignment="1" applyProtection="1">
      <alignment horizontal="center" vertical="center"/>
      <protection locked="0"/>
    </xf>
    <xf numFmtId="0" fontId="6" fillId="2" borderId="128" xfId="8" applyFont="1" applyFill="1" applyBorder="1" applyAlignment="1" applyProtection="1">
      <alignment horizontal="center" vertical="center"/>
      <protection locked="0"/>
    </xf>
    <xf numFmtId="0" fontId="6" fillId="2" borderId="135" xfId="8" applyFont="1" applyFill="1" applyBorder="1" applyAlignment="1" applyProtection="1">
      <alignment horizontal="center" vertical="center"/>
      <protection locked="0"/>
    </xf>
    <xf numFmtId="0" fontId="110" fillId="15" borderId="174" xfId="8" applyFont="1" applyFill="1" applyBorder="1" applyAlignment="1" applyProtection="1">
      <alignment horizontal="center" vertical="center"/>
      <protection locked="0"/>
    </xf>
    <xf numFmtId="0" fontId="110" fillId="15" borderId="147" xfId="8" applyFont="1" applyFill="1" applyBorder="1" applyAlignment="1" applyProtection="1">
      <alignment horizontal="center" vertical="center"/>
      <protection locked="0"/>
    </xf>
    <xf numFmtId="0" fontId="110" fillId="15" borderId="148" xfId="8" applyFont="1" applyFill="1" applyBorder="1" applyAlignment="1" applyProtection="1">
      <alignment horizontal="center" vertical="center"/>
      <protection locked="0"/>
    </xf>
    <xf numFmtId="0" fontId="110" fillId="15" borderId="146" xfId="8" applyFont="1" applyFill="1" applyBorder="1" applyAlignment="1" applyProtection="1">
      <alignment horizontal="center" vertical="center"/>
      <protection locked="0"/>
    </xf>
    <xf numFmtId="0" fontId="111" fillId="15" borderId="146" xfId="8" applyFont="1" applyFill="1" applyBorder="1" applyAlignment="1" applyProtection="1">
      <alignment horizontal="left" vertical="center"/>
      <protection locked="0"/>
    </xf>
    <xf numFmtId="0" fontId="111" fillId="15" borderId="147" xfId="8" applyFont="1" applyFill="1" applyBorder="1" applyAlignment="1" applyProtection="1">
      <alignment horizontal="left" vertical="center"/>
      <protection locked="0"/>
    </xf>
    <xf numFmtId="0" fontId="111" fillId="15" borderId="148" xfId="8" applyFont="1" applyFill="1" applyBorder="1" applyAlignment="1" applyProtection="1">
      <alignment horizontal="left" vertical="center"/>
      <protection locked="0"/>
    </xf>
    <xf numFmtId="0" fontId="112" fillId="15" borderId="146" xfId="8" applyFont="1" applyFill="1" applyBorder="1" applyAlignment="1" applyProtection="1">
      <alignment horizontal="left" vertical="center"/>
      <protection locked="0"/>
    </xf>
    <xf numFmtId="0" fontId="112" fillId="15" borderId="147" xfId="8" applyFont="1" applyFill="1" applyBorder="1" applyAlignment="1" applyProtection="1">
      <alignment horizontal="left" vertical="center"/>
      <protection locked="0"/>
    </xf>
    <xf numFmtId="0" fontId="112" fillId="15" borderId="175" xfId="8" applyFont="1" applyFill="1" applyBorder="1" applyAlignment="1" applyProtection="1">
      <alignment horizontal="left" vertical="center"/>
      <protection locked="0"/>
    </xf>
    <xf numFmtId="0" fontId="111" fillId="15" borderId="146" xfId="13" applyFont="1" applyFill="1" applyBorder="1" applyAlignment="1">
      <alignment horizontal="left" vertical="center" shrinkToFit="1"/>
    </xf>
    <xf numFmtId="0" fontId="111" fillId="15" borderId="147" xfId="13" applyFont="1" applyFill="1" applyBorder="1" applyAlignment="1">
      <alignment horizontal="left" vertical="center" shrinkToFit="1"/>
    </xf>
    <xf numFmtId="0" fontId="111" fillId="15" borderId="148" xfId="13" applyFont="1" applyFill="1" applyBorder="1" applyAlignment="1">
      <alignment horizontal="left" vertical="center" shrinkToFit="1"/>
    </xf>
    <xf numFmtId="0" fontId="111" fillId="15" borderId="96" xfId="8" applyFont="1" applyFill="1" applyBorder="1" applyAlignment="1" applyProtection="1">
      <alignment horizontal="center" vertical="center" shrinkToFit="1"/>
      <protection locked="0"/>
    </xf>
    <xf numFmtId="0" fontId="111" fillId="15" borderId="145" xfId="8" applyFont="1" applyFill="1" applyBorder="1" applyAlignment="1" applyProtection="1">
      <alignment horizontal="center" vertical="center" shrinkToFit="1"/>
      <protection locked="0"/>
    </xf>
    <xf numFmtId="0" fontId="110" fillId="15" borderId="145" xfId="8" applyFont="1" applyFill="1" applyBorder="1" applyAlignment="1" applyProtection="1">
      <alignment horizontal="center" vertical="center"/>
      <protection locked="0"/>
    </xf>
    <xf numFmtId="0" fontId="112" fillId="15" borderId="145" xfId="8" applyFont="1" applyFill="1" applyBorder="1" applyAlignment="1" applyProtection="1">
      <alignment horizontal="center" vertical="center"/>
      <protection locked="0"/>
    </xf>
    <xf numFmtId="0" fontId="112" fillId="15" borderId="176" xfId="8" applyFont="1" applyFill="1" applyBorder="1" applyAlignment="1" applyProtection="1">
      <alignment horizontal="center" vertical="center"/>
      <protection locked="0"/>
    </xf>
    <xf numFmtId="0" fontId="110" fillId="15" borderId="106" xfId="8" applyFont="1" applyFill="1" applyBorder="1" applyAlignment="1" applyProtection="1">
      <alignment horizontal="center" vertical="center"/>
      <protection locked="0"/>
    </xf>
    <xf numFmtId="0" fontId="110" fillId="15" borderId="110" xfId="8" applyFont="1" applyFill="1" applyBorder="1" applyAlignment="1" applyProtection="1">
      <alignment horizontal="center" vertical="center"/>
      <protection locked="0"/>
    </xf>
    <xf numFmtId="0" fontId="111" fillId="15" borderId="110" xfId="8" applyFont="1" applyFill="1" applyBorder="1" applyAlignment="1" applyProtection="1">
      <alignment horizontal="left" vertical="center"/>
      <protection locked="0"/>
    </xf>
    <xf numFmtId="0" fontId="112" fillId="15" borderId="110" xfId="8" applyFont="1" applyFill="1" applyBorder="1" applyAlignment="1" applyProtection="1">
      <alignment horizontal="left" vertical="center"/>
      <protection locked="0"/>
    </xf>
    <xf numFmtId="0" fontId="112" fillId="15" borderId="113" xfId="8" applyFont="1" applyFill="1" applyBorder="1" applyAlignment="1" applyProtection="1">
      <alignment horizontal="left" vertical="center"/>
      <protection locked="0"/>
    </xf>
    <xf numFmtId="0" fontId="25" fillId="0" borderId="0" xfId="8" applyFont="1" applyAlignment="1" applyProtection="1">
      <alignment vertical="top" wrapText="1"/>
      <protection locked="0"/>
    </xf>
    <xf numFmtId="0" fontId="25" fillId="0" borderId="0" xfId="8" applyFont="1" applyAlignment="1" applyProtection="1">
      <alignment vertical="top"/>
      <protection locked="0"/>
    </xf>
    <xf numFmtId="0" fontId="50" fillId="0" borderId="0" xfId="8" applyFont="1" applyAlignment="1" applyProtection="1">
      <alignment vertical="center" wrapText="1"/>
      <protection locked="0"/>
    </xf>
    <xf numFmtId="0" fontId="112" fillId="15" borderId="110" xfId="8" applyFont="1" applyFill="1" applyBorder="1" applyAlignment="1" applyProtection="1">
      <alignment horizontal="center" vertical="center"/>
      <protection locked="0"/>
    </xf>
    <xf numFmtId="0" fontId="112" fillId="15" borderId="113" xfId="8" applyFont="1" applyFill="1" applyBorder="1" applyAlignment="1" applyProtection="1">
      <alignment horizontal="center" vertical="center"/>
      <protection locked="0"/>
    </xf>
    <xf numFmtId="0" fontId="111" fillId="9" borderId="116" xfId="8" applyFont="1" applyFill="1" applyBorder="1" applyAlignment="1" applyProtection="1">
      <alignment horizontal="center" vertical="center" shrinkToFit="1"/>
      <protection locked="0"/>
    </xf>
    <xf numFmtId="0" fontId="60" fillId="9" borderId="0" xfId="8" applyFont="1" applyFill="1" applyAlignment="1" applyProtection="1">
      <alignment horizontal="center" vertical="center"/>
      <protection locked="0"/>
    </xf>
    <xf numFmtId="0" fontId="112" fillId="9" borderId="116" xfId="8" applyFont="1" applyFill="1" applyBorder="1" applyAlignment="1" applyProtection="1">
      <alignment horizontal="center" vertical="center"/>
      <protection locked="0"/>
    </xf>
    <xf numFmtId="0" fontId="60" fillId="9" borderId="116" xfId="8" applyFont="1" applyFill="1" applyBorder="1" applyAlignment="1" applyProtection="1">
      <alignment horizontal="center" vertical="center"/>
      <protection locked="0"/>
    </xf>
    <xf numFmtId="0" fontId="111" fillId="9" borderId="116" xfId="8" applyFont="1" applyFill="1" applyBorder="1" applyAlignment="1" applyProtection="1">
      <alignment horizontal="center" vertical="center"/>
      <protection locked="0"/>
    </xf>
    <xf numFmtId="0" fontId="6" fillId="0" borderId="98" xfId="8" applyFont="1" applyBorder="1" applyAlignment="1" applyProtection="1">
      <alignment vertical="top" wrapText="1"/>
      <protection locked="0"/>
    </xf>
    <xf numFmtId="0" fontId="116" fillId="9" borderId="116" xfId="8" applyFont="1" applyFill="1" applyBorder="1" applyAlignment="1" applyProtection="1">
      <alignment horizontal="center" vertical="center"/>
      <protection locked="0"/>
    </xf>
    <xf numFmtId="0" fontId="110" fillId="9" borderId="116" xfId="8" applyFont="1" applyFill="1" applyBorder="1" applyAlignment="1" applyProtection="1">
      <alignment horizontal="center" vertical="center"/>
      <protection locked="0"/>
    </xf>
    <xf numFmtId="0" fontId="112" fillId="15" borderId="146" xfId="8" applyFont="1" applyFill="1" applyBorder="1" applyAlignment="1" applyProtection="1">
      <alignment horizontal="center" vertical="center"/>
      <protection locked="0"/>
    </xf>
    <xf numFmtId="0" fontId="112" fillId="15" borderId="147" xfId="8" applyFont="1" applyFill="1" applyBorder="1" applyAlignment="1" applyProtection="1">
      <alignment horizontal="center" vertical="center"/>
      <protection locked="0"/>
    </xf>
    <xf numFmtId="0" fontId="112" fillId="15" borderId="175" xfId="8" applyFont="1" applyFill="1" applyBorder="1" applyAlignment="1" applyProtection="1">
      <alignment horizontal="center" vertical="center"/>
      <protection locked="0"/>
    </xf>
    <xf numFmtId="0" fontId="112" fillId="15" borderId="120" xfId="8" applyFont="1" applyFill="1" applyBorder="1" applyAlignment="1" applyProtection="1">
      <alignment horizontal="center" vertical="center"/>
      <protection locked="0"/>
    </xf>
    <xf numFmtId="0" fontId="112" fillId="15" borderId="121" xfId="8" applyFont="1" applyFill="1" applyBorder="1" applyAlignment="1" applyProtection="1">
      <alignment horizontal="center" vertical="center"/>
      <protection locked="0"/>
    </xf>
    <xf numFmtId="0" fontId="112" fillId="15" borderId="122" xfId="8" applyFont="1" applyFill="1" applyBorder="1" applyAlignment="1" applyProtection="1">
      <alignment horizontal="center" vertical="center"/>
      <protection locked="0"/>
    </xf>
    <xf numFmtId="0" fontId="10" fillId="0" borderId="15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88" fillId="4" borderId="0" xfId="0" applyFont="1" applyFill="1" applyAlignment="1">
      <alignment horizontal="center" vertical="center"/>
    </xf>
    <xf numFmtId="0" fontId="89" fillId="0" borderId="0" xfId="17" applyFont="1" applyAlignment="1" applyProtection="1">
      <alignment horizontal="center" vertical="center"/>
      <protection locked="0"/>
    </xf>
    <xf numFmtId="0" fontId="91" fillId="4" borderId="10" xfId="0" applyFont="1" applyFill="1" applyBorder="1" applyAlignment="1">
      <alignment horizontal="center" vertical="center"/>
    </xf>
    <xf numFmtId="0" fontId="91" fillId="4" borderId="5" xfId="0" applyFont="1" applyFill="1" applyBorder="1" applyAlignment="1">
      <alignment horizontal="center" vertical="center"/>
    </xf>
    <xf numFmtId="0" fontId="91" fillId="4" borderId="10" xfId="0" applyFont="1" applyFill="1" applyBorder="1" applyAlignment="1">
      <alignment horizontal="center" vertical="center" wrapText="1"/>
    </xf>
    <xf numFmtId="0" fontId="91" fillId="4" borderId="5" xfId="0" applyFont="1" applyFill="1" applyBorder="1" applyAlignment="1">
      <alignment horizontal="center" vertical="center" wrapText="1"/>
    </xf>
    <xf numFmtId="0" fontId="92" fillId="4" borderId="10" xfId="0" applyFont="1" applyFill="1" applyBorder="1" applyAlignment="1">
      <alignment horizontal="center" vertical="center"/>
    </xf>
    <xf numFmtId="0" fontId="92" fillId="4" borderId="5" xfId="0" applyFont="1" applyFill="1" applyBorder="1" applyAlignment="1">
      <alignment horizontal="center" vertical="center"/>
    </xf>
    <xf numFmtId="0" fontId="82" fillId="4" borderId="10" xfId="0" applyFont="1" applyFill="1" applyBorder="1" applyAlignment="1">
      <alignment horizontal="center" vertical="center" wrapText="1"/>
    </xf>
    <xf numFmtId="0" fontId="82" fillId="4" borderId="6" xfId="0" applyFont="1" applyFill="1" applyBorder="1" applyAlignment="1">
      <alignment horizontal="center" vertical="center" wrapText="1"/>
    </xf>
    <xf numFmtId="0" fontId="82" fillId="4" borderId="151" xfId="0" applyFont="1" applyFill="1" applyBorder="1" applyAlignment="1">
      <alignment horizontal="center" vertical="center" wrapText="1"/>
    </xf>
    <xf numFmtId="0" fontId="94" fillId="4" borderId="146" xfId="0" applyFont="1" applyFill="1" applyBorder="1" applyAlignment="1">
      <alignment horizontal="left" vertical="center" wrapText="1" indent="1"/>
    </xf>
    <xf numFmtId="0" fontId="94" fillId="4" borderId="148" xfId="0" applyFont="1" applyFill="1" applyBorder="1" applyAlignment="1">
      <alignment horizontal="left" vertical="center" wrapText="1" indent="1"/>
    </xf>
    <xf numFmtId="0" fontId="91" fillId="4" borderId="152" xfId="0" applyFont="1" applyFill="1" applyBorder="1" applyAlignment="1">
      <alignment horizontal="center" vertical="center"/>
    </xf>
    <xf numFmtId="0" fontId="91" fillId="4" borderId="8" xfId="0" applyFont="1" applyFill="1" applyBorder="1" applyAlignment="1">
      <alignment horizontal="center" vertical="center"/>
    </xf>
    <xf numFmtId="0" fontId="91" fillId="4" borderId="3" xfId="0" applyFont="1" applyFill="1" applyBorder="1" applyAlignment="1">
      <alignment horizontal="center" vertical="center"/>
    </xf>
    <xf numFmtId="0" fontId="91" fillId="4" borderId="152" xfId="0" applyFont="1" applyFill="1" applyBorder="1" applyAlignment="1">
      <alignment horizontal="center" vertical="center" wrapText="1"/>
    </xf>
    <xf numFmtId="0" fontId="91" fillId="4" borderId="8" xfId="0" applyFont="1" applyFill="1" applyBorder="1" applyAlignment="1">
      <alignment horizontal="center" vertical="center" wrapText="1"/>
    </xf>
    <xf numFmtId="0" fontId="91" fillId="4" borderId="3" xfId="0" applyFont="1" applyFill="1" applyBorder="1" applyAlignment="1">
      <alignment horizontal="center" vertical="center" wrapText="1"/>
    </xf>
    <xf numFmtId="0" fontId="82" fillId="4" borderId="10" xfId="0" applyFont="1" applyFill="1" applyBorder="1" applyAlignment="1">
      <alignment horizontal="center" vertical="center"/>
    </xf>
    <xf numFmtId="0" fontId="82" fillId="4" borderId="12" xfId="0" applyFont="1" applyFill="1" applyBorder="1" applyAlignment="1">
      <alignment horizontal="center" vertical="center"/>
    </xf>
    <xf numFmtId="0" fontId="82" fillId="4" borderId="5" xfId="0" applyFont="1" applyFill="1" applyBorder="1" applyAlignment="1">
      <alignment horizontal="center" vertical="center"/>
    </xf>
    <xf numFmtId="0" fontId="9" fillId="17" borderId="145" xfId="0" applyFont="1" applyFill="1" applyBorder="1" applyAlignment="1">
      <alignment horizontal="center" vertical="center"/>
    </xf>
    <xf numFmtId="0" fontId="9" fillId="17" borderId="8" xfId="0" applyFont="1" applyFill="1" applyBorder="1" applyAlignment="1">
      <alignment horizontal="center" vertical="center"/>
    </xf>
    <xf numFmtId="0" fontId="9" fillId="17" borderId="3" xfId="0" applyFont="1" applyFill="1" applyBorder="1" applyAlignment="1">
      <alignment horizontal="center" vertical="center"/>
    </xf>
    <xf numFmtId="0" fontId="82" fillId="4" borderId="12" xfId="0" applyFont="1" applyFill="1" applyBorder="1" applyAlignment="1">
      <alignment horizontal="center" vertical="center" wrapText="1"/>
    </xf>
    <xf numFmtId="0" fontId="82" fillId="4" borderId="5" xfId="0" applyFont="1" applyFill="1" applyBorder="1" applyAlignment="1">
      <alignment horizontal="center" vertical="center" wrapText="1"/>
    </xf>
    <xf numFmtId="0" fontId="94" fillId="4" borderId="151" xfId="0" applyFont="1" applyFill="1" applyBorder="1" applyAlignment="1">
      <alignment horizontal="center" vertical="center" wrapText="1"/>
    </xf>
    <xf numFmtId="0" fontId="94" fillId="4" borderId="9" xfId="0" applyFont="1" applyFill="1" applyBorder="1" applyAlignment="1">
      <alignment horizontal="center" vertical="center" wrapText="1"/>
    </xf>
    <xf numFmtId="0" fontId="94" fillId="4" borderId="14" xfId="0" applyFont="1" applyFill="1" applyBorder="1" applyAlignment="1">
      <alignment horizontal="center" vertical="center" wrapText="1"/>
    </xf>
    <xf numFmtId="0" fontId="9" fillId="18" borderId="152" xfId="0" applyFont="1" applyFill="1" applyBorder="1" applyAlignment="1">
      <alignment horizontal="center" vertical="center"/>
    </xf>
    <xf numFmtId="0" fontId="9" fillId="18" borderId="8" xfId="0" applyFont="1" applyFill="1" applyBorder="1" applyAlignment="1">
      <alignment horizontal="center" vertical="center"/>
    </xf>
    <xf numFmtId="0" fontId="9" fillId="18" borderId="3" xfId="0" applyFont="1" applyFill="1" applyBorder="1" applyAlignment="1">
      <alignment horizontal="center" vertical="center"/>
    </xf>
    <xf numFmtId="0" fontId="95" fillId="4" borderId="152" xfId="0" applyFont="1" applyFill="1" applyBorder="1" applyAlignment="1">
      <alignment horizontal="center" vertical="center"/>
    </xf>
    <xf numFmtId="0" fontId="95" fillId="4" borderId="8" xfId="0" applyFont="1" applyFill="1" applyBorder="1" applyAlignment="1">
      <alignment horizontal="center" vertical="center"/>
    </xf>
    <xf numFmtId="0" fontId="95" fillId="4" borderId="3" xfId="0" applyFont="1" applyFill="1" applyBorder="1" applyAlignment="1">
      <alignment horizontal="center" vertical="center"/>
    </xf>
    <xf numFmtId="0" fontId="10" fillId="0" borderId="15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82" fillId="4" borderId="152" xfId="0" applyFont="1" applyFill="1" applyBorder="1" applyAlignment="1">
      <alignment horizontal="center" vertical="center"/>
    </xf>
    <xf numFmtId="0" fontId="82" fillId="4" borderId="8" xfId="0" applyFont="1" applyFill="1" applyBorder="1" applyAlignment="1">
      <alignment horizontal="center" vertical="center"/>
    </xf>
    <xf numFmtId="0" fontId="82" fillId="4" borderId="3" xfId="0" applyFont="1" applyFill="1" applyBorder="1" applyAlignment="1">
      <alignment horizontal="center" vertical="center"/>
    </xf>
    <xf numFmtId="0" fontId="82" fillId="4" borderId="152" xfId="0" applyFont="1" applyFill="1" applyBorder="1" applyAlignment="1">
      <alignment horizontal="center" vertical="center" wrapText="1"/>
    </xf>
    <xf numFmtId="0" fontId="82" fillId="4" borderId="8" xfId="0" applyFont="1" applyFill="1" applyBorder="1" applyAlignment="1">
      <alignment horizontal="center" vertical="center" wrapText="1"/>
    </xf>
    <xf numFmtId="0" fontId="82" fillId="4" borderId="3" xfId="0" applyFont="1" applyFill="1" applyBorder="1" applyAlignment="1">
      <alignment horizontal="center" vertical="center" wrapText="1"/>
    </xf>
    <xf numFmtId="0" fontId="102" fillId="4" borderId="0" xfId="0" applyFont="1" applyFill="1" applyAlignment="1">
      <alignment horizontal="left" vertical="center"/>
    </xf>
    <xf numFmtId="0" fontId="102" fillId="4" borderId="0" xfId="0" applyFont="1" applyFill="1" applyAlignment="1">
      <alignment horizontal="left" vertical="center" wrapText="1"/>
    </xf>
    <xf numFmtId="0" fontId="55" fillId="4" borderId="6" xfId="17" applyFont="1" applyFill="1" applyBorder="1" applyAlignment="1" applyProtection="1">
      <alignment horizontal="center" vertical="center"/>
      <protection locked="0"/>
    </xf>
    <xf numFmtId="0" fontId="9" fillId="17" borderId="152" xfId="0" applyFont="1" applyFill="1" applyBorder="1" applyAlignment="1">
      <alignment horizontal="center" vertical="center"/>
    </xf>
    <xf numFmtId="218" fontId="5" fillId="15" borderId="146" xfId="0" applyNumberFormat="1" applyFont="1" applyFill="1" applyBorder="1" applyProtection="1">
      <alignment vertical="center"/>
      <protection locked="0"/>
    </xf>
    <xf numFmtId="218" fontId="5" fillId="15" borderId="147" xfId="0" applyNumberFormat="1" applyFont="1" applyFill="1" applyBorder="1" applyProtection="1">
      <alignment vertical="center"/>
      <protection locked="0"/>
    </xf>
    <xf numFmtId="218" fontId="5" fillId="15" borderId="146" xfId="0" applyNumberFormat="1" applyFont="1" applyFill="1" applyBorder="1" applyAlignment="1" applyProtection="1">
      <alignment horizontal="left" vertical="center" wrapText="1"/>
      <protection locked="0"/>
    </xf>
    <xf numFmtId="218" fontId="5" fillId="15" borderId="147" xfId="0" applyNumberFormat="1" applyFont="1" applyFill="1" applyBorder="1" applyAlignment="1" applyProtection="1">
      <alignment horizontal="left" vertical="center" wrapText="1"/>
      <protection locked="0"/>
    </xf>
    <xf numFmtId="0" fontId="69" fillId="0" borderId="12" xfId="0" applyFont="1" applyBorder="1" applyAlignment="1" applyProtection="1">
      <alignment horizontal="left" vertical="center" wrapText="1"/>
      <protection locked="0"/>
    </xf>
    <xf numFmtId="0" fontId="69" fillId="0" borderId="0" xfId="0" applyFont="1" applyAlignment="1" applyProtection="1">
      <alignment horizontal="left" vertical="center" wrapText="1"/>
      <protection locked="0"/>
    </xf>
    <xf numFmtId="0" fontId="5" fillId="2" borderId="10"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151"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109" fillId="2" borderId="13" xfId="0" applyFont="1" applyFill="1" applyBorder="1" applyAlignment="1" applyProtection="1">
      <alignment horizontal="center" vertical="center"/>
      <protection locked="0"/>
    </xf>
    <xf numFmtId="0" fontId="109" fillId="2" borderId="14" xfId="0" applyFont="1" applyFill="1" applyBorder="1" applyAlignment="1" applyProtection="1">
      <alignment horizontal="center" vertical="center"/>
      <protection locked="0"/>
    </xf>
    <xf numFmtId="218" fontId="5" fillId="15" borderId="146" xfId="0" applyNumberFormat="1" applyFont="1" applyFill="1" applyBorder="1" applyAlignment="1" applyProtection="1">
      <alignment horizontal="right" vertical="center"/>
      <protection locked="0"/>
    </xf>
    <xf numFmtId="218" fontId="5" fillId="15" borderId="147" xfId="0" applyNumberFormat="1" applyFont="1" applyFill="1" applyBorder="1" applyAlignment="1" applyProtection="1">
      <alignment horizontal="right" vertical="center"/>
      <protection locked="0"/>
    </xf>
    <xf numFmtId="0" fontId="23" fillId="0" borderId="0" xfId="0" applyFont="1" applyAlignment="1" applyProtection="1">
      <alignment horizontal="left" vertical="center" wrapText="1"/>
      <protection locked="0"/>
    </xf>
    <xf numFmtId="0" fontId="65" fillId="13" borderId="147" xfId="0" applyFont="1" applyFill="1" applyBorder="1" applyAlignment="1" applyProtection="1">
      <alignment horizontal="left" vertical="center"/>
      <protection locked="0"/>
    </xf>
    <xf numFmtId="0" fontId="5" fillId="2" borderId="146" xfId="0" applyFont="1" applyFill="1" applyBorder="1" applyAlignment="1" applyProtection="1">
      <alignment horizontal="center" vertical="center"/>
      <protection locked="0"/>
    </xf>
    <xf numFmtId="0" fontId="5" fillId="2" borderId="147" xfId="0" applyFont="1" applyFill="1" applyBorder="1" applyAlignment="1" applyProtection="1">
      <alignment horizontal="center" vertical="center"/>
      <protection locked="0"/>
    </xf>
    <xf numFmtId="0" fontId="5" fillId="2" borderId="148" xfId="0" applyFont="1" applyFill="1" applyBorder="1" applyAlignment="1" applyProtection="1">
      <alignment horizontal="center" vertical="center"/>
      <protection locked="0"/>
    </xf>
    <xf numFmtId="0" fontId="23" fillId="15" borderId="146" xfId="0" applyFont="1" applyFill="1" applyBorder="1" applyAlignment="1" applyProtection="1">
      <alignment horizontal="left" vertical="center" wrapText="1"/>
      <protection locked="0"/>
    </xf>
    <xf numFmtId="0" fontId="23" fillId="15" borderId="147" xfId="0" applyFont="1" applyFill="1" applyBorder="1" applyAlignment="1" applyProtection="1">
      <alignment horizontal="left" vertical="center" wrapText="1"/>
      <protection locked="0"/>
    </xf>
    <xf numFmtId="0" fontId="23" fillId="15" borderId="148" xfId="0" applyFont="1" applyFill="1" applyBorder="1" applyAlignment="1" applyProtection="1">
      <alignment horizontal="left" vertical="center" wrapText="1"/>
      <protection locked="0"/>
    </xf>
    <xf numFmtId="0" fontId="5" fillId="4" borderId="145" xfId="0" applyFont="1" applyFill="1" applyBorder="1" applyAlignment="1" applyProtection="1">
      <alignment horizontal="left" vertical="center"/>
      <protection locked="0"/>
    </xf>
    <xf numFmtId="211" fontId="72" fillId="15" borderId="146" xfId="2" applyNumberFormat="1" applyFont="1" applyFill="1" applyBorder="1" applyAlignment="1" applyProtection="1">
      <alignment horizontal="right" vertical="center" wrapText="1"/>
      <protection locked="0"/>
    </xf>
    <xf numFmtId="211" fontId="72" fillId="15" borderId="147" xfId="2" applyNumberFormat="1" applyFont="1" applyFill="1" applyBorder="1" applyAlignment="1" applyProtection="1">
      <alignment horizontal="right" vertical="center" wrapText="1"/>
      <protection locked="0"/>
    </xf>
    <xf numFmtId="211" fontId="72" fillId="15" borderId="148" xfId="2" applyNumberFormat="1" applyFont="1" applyFill="1" applyBorder="1" applyAlignment="1" applyProtection="1">
      <alignment horizontal="right" vertical="center" wrapText="1"/>
      <protection locked="0"/>
    </xf>
    <xf numFmtId="0" fontId="29" fillId="0" borderId="0" xfId="0" applyFont="1" applyAlignment="1" applyProtection="1">
      <alignment horizontal="left" vertical="center" shrinkToFit="1"/>
      <protection locked="0"/>
    </xf>
    <xf numFmtId="0" fontId="29" fillId="0" borderId="9" xfId="0" applyFont="1" applyBorder="1" applyAlignment="1" applyProtection="1">
      <alignment horizontal="left" vertical="center" shrinkToFit="1"/>
      <protection locked="0"/>
    </xf>
    <xf numFmtId="0" fontId="30" fillId="0" borderId="0" xfId="0" applyFont="1" applyAlignment="1" applyProtection="1">
      <alignment horizontal="right" vertical="center" wrapText="1"/>
      <protection locked="0"/>
    </xf>
    <xf numFmtId="0" fontId="30" fillId="0" borderId="9" xfId="0" applyFont="1" applyBorder="1" applyAlignment="1" applyProtection="1">
      <alignment horizontal="right" vertical="center" wrapText="1"/>
      <protection locked="0"/>
    </xf>
    <xf numFmtId="0" fontId="7" fillId="15" borderId="145" xfId="0" applyFont="1" applyFill="1" applyBorder="1" applyAlignment="1" applyProtection="1">
      <alignment horizontal="center" vertical="center"/>
      <protection locked="0"/>
    </xf>
    <xf numFmtId="0" fontId="30" fillId="0" borderId="40" xfId="0" applyFont="1" applyBorder="1" applyAlignment="1" applyProtection="1">
      <alignment vertical="top" wrapText="1"/>
      <protection locked="0"/>
    </xf>
    <xf numFmtId="0" fontId="5" fillId="4" borderId="145" xfId="0" applyFont="1" applyFill="1" applyBorder="1" applyAlignment="1" applyProtection="1">
      <alignment horizontal="center" vertical="center"/>
      <protection locked="0"/>
    </xf>
    <xf numFmtId="0" fontId="55" fillId="0" borderId="146" xfId="0" applyFont="1" applyBorder="1" applyAlignment="1">
      <alignment horizontal="left" vertical="center"/>
    </xf>
    <xf numFmtId="0" fontId="55" fillId="0" borderId="147" xfId="0" applyFont="1" applyBorder="1" applyAlignment="1">
      <alignment horizontal="left" vertical="center"/>
    </xf>
    <xf numFmtId="0" fontId="55" fillId="0" borderId="148" xfId="0" applyFont="1" applyBorder="1" applyAlignment="1">
      <alignment horizontal="left" vertical="center"/>
    </xf>
    <xf numFmtId="0" fontId="7" fillId="15" borderId="146" xfId="0" applyFont="1" applyFill="1" applyBorder="1" applyAlignment="1" applyProtection="1">
      <alignment horizontal="center" vertical="center"/>
      <protection locked="0"/>
    </xf>
    <xf numFmtId="0" fontId="7" fillId="15" borderId="147" xfId="0" applyFont="1" applyFill="1" applyBorder="1" applyAlignment="1" applyProtection="1">
      <alignment horizontal="center" vertical="center"/>
      <protection locked="0"/>
    </xf>
    <xf numFmtId="0" fontId="7" fillId="15" borderId="148" xfId="0" applyFont="1" applyFill="1" applyBorder="1" applyAlignment="1" applyProtection="1">
      <alignment horizontal="center" vertical="center"/>
      <protection locked="0"/>
    </xf>
    <xf numFmtId="0" fontId="5" fillId="19" borderId="146" xfId="0" applyFont="1" applyFill="1" applyBorder="1" applyAlignment="1" applyProtection="1">
      <alignment vertical="center" wrapText="1"/>
      <protection locked="0"/>
    </xf>
    <xf numFmtId="0" fontId="5" fillId="19" borderId="147" xfId="0" applyFont="1" applyFill="1" applyBorder="1" applyAlignment="1" applyProtection="1">
      <alignment vertical="center" wrapText="1"/>
      <protection locked="0"/>
    </xf>
    <xf numFmtId="0" fontId="5" fillId="0" borderId="5" xfId="0" applyFont="1" applyBorder="1" applyAlignment="1" applyProtection="1">
      <alignment horizontal="left" vertical="center" wrapText="1"/>
      <protection locked="0"/>
    </xf>
    <xf numFmtId="0" fontId="65" fillId="0" borderId="13" xfId="0" applyFont="1" applyBorder="1" applyAlignment="1" applyProtection="1">
      <alignment horizontal="left" vertical="center" wrapText="1"/>
      <protection locked="0"/>
    </xf>
    <xf numFmtId="0" fontId="65" fillId="0" borderId="14" xfId="0" applyFont="1" applyBorder="1" applyAlignment="1" applyProtection="1">
      <alignment horizontal="left" vertical="center" wrapText="1"/>
      <protection locked="0"/>
    </xf>
    <xf numFmtId="0" fontId="65" fillId="9" borderId="147" xfId="0" applyFont="1" applyFill="1" applyBorder="1" applyAlignment="1" applyProtection="1">
      <alignment horizontal="left" vertical="center"/>
      <protection locked="0"/>
    </xf>
    <xf numFmtId="0" fontId="5" fillId="9" borderId="146" xfId="0" applyFont="1" applyFill="1" applyBorder="1" applyAlignment="1" applyProtection="1">
      <alignment horizontal="center" vertical="center"/>
      <protection locked="0"/>
    </xf>
    <xf numFmtId="0" fontId="5" fillId="9" borderId="147" xfId="0" applyFont="1" applyFill="1" applyBorder="1" applyAlignment="1" applyProtection="1">
      <alignment horizontal="center" vertical="center"/>
      <protection locked="0"/>
    </xf>
    <xf numFmtId="0" fontId="65" fillId="9" borderId="146" xfId="0" applyFont="1" applyFill="1" applyBorder="1" applyAlignment="1" applyProtection="1">
      <alignment horizontal="left" vertical="center" wrapText="1"/>
      <protection locked="0"/>
    </xf>
    <xf numFmtId="0" fontId="65" fillId="9" borderId="147" xfId="0" applyFont="1" applyFill="1" applyBorder="1" applyAlignment="1" applyProtection="1">
      <alignment horizontal="left" vertical="center" wrapText="1"/>
      <protection locked="0"/>
    </xf>
    <xf numFmtId="0" fontId="65" fillId="9" borderId="148" xfId="0" applyFont="1" applyFill="1" applyBorder="1" applyAlignment="1" applyProtection="1">
      <alignment horizontal="left" vertical="center" wrapText="1"/>
      <protection locked="0"/>
    </xf>
    <xf numFmtId="0" fontId="5" fillId="2" borderId="145" xfId="0" applyFont="1" applyFill="1" applyBorder="1" applyAlignment="1" applyProtection="1">
      <alignment horizontal="center" vertical="center"/>
      <protection locked="0"/>
    </xf>
    <xf numFmtId="0" fontId="5" fillId="2" borderId="152" xfId="0" applyFont="1" applyFill="1" applyBorder="1" applyAlignment="1" applyProtection="1">
      <alignment vertical="center" textRotation="255"/>
      <protection locked="0"/>
    </xf>
    <xf numFmtId="0" fontId="5" fillId="2" borderId="8" xfId="0" applyFont="1" applyFill="1" applyBorder="1" applyAlignment="1" applyProtection="1">
      <alignment vertical="center" textRotation="255"/>
      <protection locked="0"/>
    </xf>
    <xf numFmtId="0" fontId="5" fillId="2" borderId="3" xfId="0" applyFont="1" applyFill="1" applyBorder="1" applyAlignment="1" applyProtection="1">
      <alignment vertical="center" textRotation="255"/>
      <protection locked="0"/>
    </xf>
    <xf numFmtId="0" fontId="5" fillId="15" borderId="146" xfId="0" applyFont="1" applyFill="1" applyBorder="1" applyAlignment="1" applyProtection="1">
      <alignment vertical="center" wrapText="1"/>
      <protection locked="0"/>
    </xf>
    <xf numFmtId="0" fontId="5" fillId="15" borderId="147" xfId="0" applyFont="1" applyFill="1" applyBorder="1" applyAlignment="1" applyProtection="1">
      <alignment vertical="center" wrapText="1"/>
      <protection locked="0"/>
    </xf>
    <xf numFmtId="0" fontId="5" fillId="15" borderId="148" xfId="0" applyFont="1" applyFill="1" applyBorder="1" applyAlignment="1" applyProtection="1">
      <alignment vertical="center" wrapText="1"/>
      <protection locked="0"/>
    </xf>
    <xf numFmtId="0" fontId="14" fillId="0" borderId="145" xfId="0" applyFont="1" applyBorder="1" applyAlignment="1" applyProtection="1">
      <alignment horizontal="center" vertical="center" shrinkToFit="1"/>
      <protection locked="0"/>
    </xf>
    <xf numFmtId="0" fontId="7" fillId="0" borderId="146" xfId="0" applyFont="1" applyBorder="1" applyAlignment="1" applyProtection="1">
      <alignment vertical="center" shrinkToFit="1"/>
      <protection locked="0"/>
    </xf>
    <xf numFmtId="0" fontId="7" fillId="0" borderId="147" xfId="0" applyFont="1" applyBorder="1" applyAlignment="1" applyProtection="1">
      <alignment vertical="center" shrinkToFit="1"/>
      <protection locked="0"/>
    </xf>
    <xf numFmtId="0" fontId="7" fillId="0" borderId="148" xfId="0" applyFont="1" applyBorder="1" applyAlignment="1" applyProtection="1">
      <alignment vertical="center" shrinkToFit="1"/>
      <protection locked="0"/>
    </xf>
    <xf numFmtId="0" fontId="7" fillId="0" borderId="146" xfId="0" applyFont="1" applyBorder="1" applyAlignment="1" applyProtection="1">
      <alignment vertical="center" wrapText="1"/>
      <protection locked="0"/>
    </xf>
    <xf numFmtId="0" fontId="7" fillId="0" borderId="147" xfId="0" applyFont="1" applyBorder="1" applyAlignment="1" applyProtection="1">
      <alignment vertical="center" wrapText="1"/>
      <protection locked="0"/>
    </xf>
    <xf numFmtId="0" fontId="7" fillId="0" borderId="148" xfId="0" applyFont="1" applyBorder="1" applyAlignment="1" applyProtection="1">
      <alignment vertical="center" wrapText="1"/>
      <protection locked="0"/>
    </xf>
    <xf numFmtId="0" fontId="5" fillId="0" borderId="146" xfId="0" applyFont="1" applyBorder="1" applyAlignment="1" applyProtection="1">
      <alignment vertical="center" wrapText="1"/>
      <protection locked="0"/>
    </xf>
    <xf numFmtId="0" fontId="5" fillId="0" borderId="147" xfId="0" applyFont="1" applyBorder="1" applyAlignment="1" applyProtection="1">
      <alignment vertical="center" wrapText="1"/>
      <protection locked="0"/>
    </xf>
    <xf numFmtId="0" fontId="5" fillId="0" borderId="148" xfId="0" applyFont="1" applyBorder="1" applyAlignment="1" applyProtection="1">
      <alignment vertical="center" wrapText="1"/>
      <protection locked="0"/>
    </xf>
    <xf numFmtId="0" fontId="29" fillId="3" borderId="16" xfId="0" applyFont="1" applyFill="1" applyBorder="1" applyAlignment="1" applyProtection="1">
      <alignment vertical="center" wrapText="1"/>
      <protection locked="0"/>
    </xf>
    <xf numFmtId="0" fontId="29" fillId="3" borderId="15" xfId="0" applyFont="1" applyFill="1" applyBorder="1" applyAlignment="1" applyProtection="1">
      <alignment vertical="center" wrapText="1"/>
      <protection locked="0"/>
    </xf>
    <xf numFmtId="0" fontId="29" fillId="3" borderId="4" xfId="0" applyFont="1" applyFill="1" applyBorder="1" applyAlignment="1" applyProtection="1">
      <alignment vertical="center" wrapText="1"/>
      <protection locked="0"/>
    </xf>
    <xf numFmtId="0" fontId="29" fillId="0" borderId="12" xfId="0" quotePrefix="1" applyFont="1" applyBorder="1" applyAlignment="1" applyProtection="1">
      <alignment horizontal="left" vertical="center" shrinkToFit="1"/>
      <protection locked="0"/>
    </xf>
    <xf numFmtId="0" fontId="29" fillId="0" borderId="0" xfId="0" quotePrefix="1" applyFont="1" applyAlignment="1" applyProtection="1">
      <alignment horizontal="left" vertical="center" shrinkToFit="1"/>
      <protection locked="0"/>
    </xf>
    <xf numFmtId="0" fontId="29" fillId="0" borderId="12" xfId="0" applyFont="1" applyBorder="1" applyAlignment="1" applyProtection="1">
      <alignment horizontal="left" vertical="center" wrapText="1"/>
      <protection locked="0"/>
    </xf>
    <xf numFmtId="0" fontId="5" fillId="2" borderId="10" xfId="0" applyFont="1" applyFill="1" applyBorder="1" applyAlignment="1" applyProtection="1">
      <alignment horizontal="center" vertical="center" textRotation="255"/>
      <protection locked="0"/>
    </xf>
    <xf numFmtId="0" fontId="5" fillId="2" borderId="12" xfId="0" applyFont="1" applyFill="1" applyBorder="1" applyAlignment="1" applyProtection="1">
      <alignment horizontal="center" vertical="center" textRotation="255"/>
      <protection locked="0"/>
    </xf>
    <xf numFmtId="0" fontId="5" fillId="2" borderId="5" xfId="0" applyFont="1" applyFill="1" applyBorder="1" applyAlignment="1" applyProtection="1">
      <alignment horizontal="center" vertical="center" textRotation="255"/>
      <protection locked="0"/>
    </xf>
    <xf numFmtId="0" fontId="23" fillId="2" borderId="145" xfId="0" applyFont="1" applyFill="1" applyBorder="1" applyAlignment="1" applyProtection="1">
      <alignment horizontal="center" vertical="center" textRotation="255" shrinkToFit="1"/>
      <protection locked="0"/>
    </xf>
    <xf numFmtId="0" fontId="5" fillId="0" borderId="146" xfId="0" applyFont="1" applyBorder="1" applyAlignment="1" applyProtection="1">
      <alignment horizontal="left" vertical="center" wrapText="1"/>
      <protection locked="0"/>
    </xf>
    <xf numFmtId="0" fontId="5" fillId="0" borderId="147" xfId="0" applyFont="1" applyBorder="1" applyAlignment="1" applyProtection="1">
      <alignment horizontal="left" vertical="center" wrapText="1"/>
      <protection locked="0"/>
    </xf>
    <xf numFmtId="0" fontId="5" fillId="0" borderId="148" xfId="0" applyFont="1" applyBorder="1" applyAlignment="1" applyProtection="1">
      <alignment horizontal="left" vertical="center" wrapText="1"/>
      <protection locked="0"/>
    </xf>
    <xf numFmtId="0" fontId="5" fillId="0" borderId="0" xfId="0" applyFont="1" applyAlignment="1" applyProtection="1">
      <alignment horizontal="center" vertical="top" wrapText="1"/>
      <protection locked="0"/>
    </xf>
    <xf numFmtId="181" fontId="72" fillId="8" borderId="145" xfId="0" applyNumberFormat="1" applyFont="1" applyFill="1" applyBorder="1" applyAlignment="1">
      <alignment vertical="center" shrinkToFit="1"/>
    </xf>
    <xf numFmtId="0" fontId="7" fillId="0" borderId="0" xfId="0" applyFont="1" applyAlignment="1" applyProtection="1">
      <alignment horizontal="right" vertical="center" wrapText="1"/>
      <protection locked="0"/>
    </xf>
    <xf numFmtId="0" fontId="7" fillId="0" borderId="9" xfId="0" applyFont="1" applyBorder="1" applyAlignment="1" applyProtection="1">
      <alignment horizontal="right" vertical="center" wrapText="1"/>
      <protection locked="0"/>
    </xf>
    <xf numFmtId="183" fontId="11" fillId="3" borderId="145" xfId="0" applyNumberFormat="1" applyFont="1" applyFill="1" applyBorder="1" applyAlignment="1" applyProtection="1">
      <alignment horizontal="right" vertical="center"/>
      <protection locked="0"/>
    </xf>
    <xf numFmtId="0" fontId="7" fillId="0" borderId="20"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0" borderId="146" xfId="0" applyFont="1" applyBorder="1" applyAlignment="1">
      <alignment horizontal="left" vertical="center"/>
    </xf>
    <xf numFmtId="0" fontId="5" fillId="0" borderId="147" xfId="0" applyFont="1" applyBorder="1" applyAlignment="1">
      <alignment horizontal="left" vertical="center"/>
    </xf>
    <xf numFmtId="0" fontId="5" fillId="0" borderId="148" xfId="0" applyFont="1" applyBorder="1" applyAlignment="1">
      <alignment horizontal="left" vertical="center"/>
    </xf>
    <xf numFmtId="0" fontId="5" fillId="2" borderId="152" xfId="0" applyFont="1" applyFill="1" applyBorder="1" applyAlignment="1" applyProtection="1">
      <alignment horizontal="center" vertical="center" textRotation="255"/>
      <protection locked="0"/>
    </xf>
    <xf numFmtId="0" fontId="5" fillId="2" borderId="8" xfId="0" applyFont="1" applyFill="1" applyBorder="1" applyAlignment="1" applyProtection="1">
      <alignment horizontal="center" vertical="center" textRotation="255"/>
      <protection locked="0"/>
    </xf>
    <xf numFmtId="0" fontId="5" fillId="2" borderId="3" xfId="0" applyFont="1" applyFill="1" applyBorder="1" applyAlignment="1" applyProtection="1">
      <alignment horizontal="center" vertical="center" textRotation="255"/>
      <protection locked="0"/>
    </xf>
    <xf numFmtId="0" fontId="128" fillId="0" borderId="0" xfId="0" applyFont="1" applyAlignment="1" applyProtection="1">
      <alignment horizontal="center" vertical="center" wrapText="1"/>
      <protection locked="0"/>
    </xf>
    <xf numFmtId="0" fontId="5" fillId="2" borderId="152"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29" fillId="0" borderId="10" xfId="0" applyFont="1" applyBorder="1" applyAlignment="1" applyProtection="1">
      <alignment horizontal="left" vertical="center" wrapText="1"/>
      <protection locked="0"/>
    </xf>
    <xf numFmtId="0" fontId="29" fillId="0" borderId="6" xfId="0" applyFont="1" applyBorder="1" applyAlignment="1" applyProtection="1">
      <alignment horizontal="left" vertical="center" wrapText="1"/>
      <protection locked="0"/>
    </xf>
    <xf numFmtId="0" fontId="29" fillId="0" borderId="151"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14"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180" fontId="72" fillId="3" borderId="16" xfId="2" applyNumberFormat="1" applyFont="1" applyFill="1" applyBorder="1" applyAlignment="1" applyProtection="1">
      <alignment horizontal="right" vertical="center" shrinkToFit="1"/>
      <protection locked="0"/>
    </xf>
    <xf numFmtId="180" fontId="72" fillId="3" borderId="4" xfId="2" applyNumberFormat="1" applyFont="1" applyFill="1" applyBorder="1" applyAlignment="1" applyProtection="1">
      <alignment horizontal="right" vertical="center" shrinkToFit="1"/>
      <protection locked="0"/>
    </xf>
    <xf numFmtId="0" fontId="5" fillId="0" borderId="0" xfId="0" applyFont="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181" fontId="72" fillId="8" borderId="5" xfId="0" applyNumberFormat="1" applyFont="1" applyFill="1" applyBorder="1" applyAlignment="1">
      <alignment vertical="center" shrinkToFit="1"/>
    </xf>
    <xf numFmtId="181" fontId="72" fillId="8" borderId="13" xfId="0" applyNumberFormat="1" applyFont="1" applyFill="1" applyBorder="1" applyAlignment="1">
      <alignment vertical="center" shrinkToFit="1"/>
    </xf>
    <xf numFmtId="181" fontId="72" fillId="8" borderId="14" xfId="0" applyNumberFormat="1" applyFont="1" applyFill="1" applyBorder="1" applyAlignment="1">
      <alignment vertical="center" shrinkToFit="1"/>
    </xf>
    <xf numFmtId="211" fontId="72" fillId="3" borderId="5" xfId="2" applyNumberFormat="1" applyFont="1" applyFill="1" applyBorder="1" applyAlignment="1" applyProtection="1">
      <alignment horizontal="right" vertical="center" shrinkToFit="1"/>
      <protection locked="0"/>
    </xf>
    <xf numFmtId="0" fontId="31" fillId="0" borderId="0" xfId="0" applyFont="1" applyAlignment="1" applyProtection="1">
      <alignment horizontal="left" vertical="center" wrapText="1"/>
      <protection locked="0"/>
    </xf>
    <xf numFmtId="0" fontId="5" fillId="0" borderId="10" xfId="0" applyFont="1" applyBorder="1" applyAlignment="1" applyProtection="1">
      <alignment horizontal="center" vertical="center" textRotation="255"/>
      <protection locked="0"/>
    </xf>
    <xf numFmtId="0" fontId="5" fillId="0" borderId="151" xfId="0" applyFont="1" applyBorder="1" applyAlignment="1" applyProtection="1">
      <alignment horizontal="center" vertical="center" textRotation="255"/>
      <protection locked="0"/>
    </xf>
    <xf numFmtId="0" fontId="5" fillId="0" borderId="12" xfId="0"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0" fontId="5" fillId="2" borderId="145" xfId="0" applyFont="1" applyFill="1" applyBorder="1" applyAlignment="1" applyProtection="1">
      <alignment horizontal="center" vertical="center" textRotation="255"/>
      <protection locked="0"/>
    </xf>
    <xf numFmtId="0" fontId="5" fillId="0" borderId="10" xfId="0" applyFont="1" applyBorder="1" applyAlignment="1" applyProtection="1">
      <alignment vertical="center" textRotation="255" wrapText="1"/>
      <protection locked="0"/>
    </xf>
    <xf numFmtId="0" fontId="5" fillId="0" borderId="151" xfId="0" applyFont="1" applyBorder="1" applyAlignment="1" applyProtection="1">
      <alignment vertical="center" textRotation="255" wrapText="1"/>
      <protection locked="0"/>
    </xf>
    <xf numFmtId="0" fontId="5" fillId="0" borderId="12" xfId="0" applyFont="1" applyBorder="1" applyAlignment="1" applyProtection="1">
      <alignment vertical="center" textRotation="255" wrapText="1"/>
      <protection locked="0"/>
    </xf>
    <xf numFmtId="0" fontId="5" fillId="0" borderId="9" xfId="0" applyFont="1" applyBorder="1" applyAlignment="1" applyProtection="1">
      <alignment vertical="center" textRotation="255" wrapText="1"/>
      <protection locked="0"/>
    </xf>
    <xf numFmtId="0" fontId="5" fillId="0" borderId="146" xfId="0" applyFont="1" applyBorder="1" applyAlignment="1" applyProtection="1">
      <alignment horizontal="center" vertical="center" wrapText="1"/>
      <protection locked="0"/>
    </xf>
    <xf numFmtId="0" fontId="5" fillId="0" borderId="148"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6" fillId="3" borderId="152"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215" fontId="72" fillId="8" borderId="10" xfId="0" applyNumberFormat="1" applyFont="1" applyFill="1" applyBorder="1" applyAlignment="1">
      <alignment vertical="center" shrinkToFit="1"/>
    </xf>
    <xf numFmtId="215" fontId="72" fillId="8" borderId="6" xfId="0" applyNumberFormat="1" applyFont="1" applyFill="1" applyBorder="1" applyAlignment="1">
      <alignment vertical="center" shrinkToFit="1"/>
    </xf>
    <xf numFmtId="215" fontId="72" fillId="8" borderId="151" xfId="0" applyNumberFormat="1" applyFont="1" applyFill="1" applyBorder="1" applyAlignment="1">
      <alignment vertical="center" shrinkToFit="1"/>
    </xf>
    <xf numFmtId="0" fontId="5" fillId="2" borderId="10" xfId="0" applyFont="1" applyFill="1" applyBorder="1" applyAlignment="1" applyProtection="1">
      <alignment horizontal="center" vertical="center" textRotation="255" wrapText="1"/>
      <protection locked="0"/>
    </xf>
    <xf numFmtId="0" fontId="5" fillId="2" borderId="151" xfId="0" applyFont="1" applyFill="1" applyBorder="1" applyAlignment="1" applyProtection="1">
      <alignment horizontal="center" vertical="center" textRotation="255" wrapText="1"/>
      <protection locked="0"/>
    </xf>
    <xf numFmtId="0" fontId="5" fillId="2" borderId="12" xfId="0" applyFont="1" applyFill="1" applyBorder="1" applyAlignment="1" applyProtection="1">
      <alignment horizontal="center" vertical="center" textRotation="255" wrapText="1"/>
      <protection locked="0"/>
    </xf>
    <xf numFmtId="0" fontId="5" fillId="2" borderId="9" xfId="0" applyFont="1" applyFill="1" applyBorder="1" applyAlignment="1" applyProtection="1">
      <alignment horizontal="center" vertical="center" textRotation="255" wrapText="1"/>
      <protection locked="0"/>
    </xf>
    <xf numFmtId="181" fontId="72" fillId="8" borderId="14" xfId="0" applyNumberFormat="1" applyFont="1" applyFill="1" applyBorder="1" applyAlignment="1">
      <alignment vertical="center" wrapText="1" shrinkToFit="1"/>
    </xf>
    <xf numFmtId="181" fontId="72" fillId="8" borderId="3" xfId="0" applyNumberFormat="1" applyFont="1" applyFill="1" applyBorder="1" applyAlignment="1">
      <alignment vertical="center" wrapText="1" shrinkToFit="1"/>
    </xf>
    <xf numFmtId="214" fontId="72" fillId="3" borderId="53" xfId="2" applyNumberFormat="1" applyFont="1" applyFill="1" applyBorder="1" applyAlignment="1" applyProtection="1">
      <alignment horizontal="right" vertical="center" wrapText="1"/>
      <protection locked="0"/>
    </xf>
    <xf numFmtId="211" fontId="72" fillId="8" borderId="3" xfId="2" applyNumberFormat="1" applyFont="1" applyFill="1" applyBorder="1" applyAlignment="1" applyProtection="1">
      <alignment horizontal="right" vertical="center" wrapText="1"/>
    </xf>
    <xf numFmtId="211" fontId="72" fillId="8" borderId="5" xfId="2" applyNumberFormat="1" applyFont="1" applyFill="1" applyBorder="1" applyAlignment="1" applyProtection="1">
      <alignment horizontal="right" vertical="center" wrapText="1"/>
    </xf>
    <xf numFmtId="181" fontId="72" fillId="8" borderId="8" xfId="0" applyNumberFormat="1" applyFont="1" applyFill="1" applyBorder="1" applyAlignment="1">
      <alignment vertical="center" shrinkToFit="1"/>
    </xf>
    <xf numFmtId="0" fontId="29" fillId="0" borderId="0" xfId="0" applyFont="1" applyAlignment="1" applyProtection="1">
      <alignment vertical="top" wrapText="1"/>
      <protection locked="0"/>
    </xf>
    <xf numFmtId="215" fontId="72" fillId="8" borderId="8" xfId="0" applyNumberFormat="1" applyFont="1" applyFill="1" applyBorder="1" applyAlignment="1">
      <alignment vertical="center" wrapText="1" shrinkToFit="1"/>
    </xf>
    <xf numFmtId="211" fontId="72" fillId="3" borderId="5" xfId="2" applyNumberFormat="1" applyFont="1" applyFill="1" applyBorder="1" applyAlignment="1" applyProtection="1">
      <alignment horizontal="right" vertical="center" wrapText="1"/>
      <protection locked="0"/>
    </xf>
    <xf numFmtId="211" fontId="72" fillId="3" borderId="13" xfId="2" applyNumberFormat="1" applyFont="1" applyFill="1" applyBorder="1" applyAlignment="1" applyProtection="1">
      <alignment horizontal="right" vertical="center" wrapText="1"/>
      <protection locked="0"/>
    </xf>
    <xf numFmtId="211" fontId="72" fillId="3" borderId="14" xfId="2" applyNumberFormat="1" applyFont="1" applyFill="1" applyBorder="1" applyAlignment="1" applyProtection="1">
      <alignment horizontal="right" vertical="center" wrapText="1"/>
      <protection locked="0"/>
    </xf>
    <xf numFmtId="181" fontId="72" fillId="8" borderId="5" xfId="0" applyNumberFormat="1" applyFont="1" applyFill="1" applyBorder="1" applyAlignment="1">
      <alignment vertical="center" wrapText="1" shrinkToFit="1"/>
    </xf>
    <xf numFmtId="181" fontId="72" fillId="8" borderId="13" xfId="0" applyNumberFormat="1" applyFont="1" applyFill="1" applyBorder="1" applyAlignment="1">
      <alignment vertical="center" wrapText="1" shrinkToFit="1"/>
    </xf>
    <xf numFmtId="188" fontId="72" fillId="0" borderId="5" xfId="2" applyNumberFormat="1" applyFont="1" applyFill="1" applyBorder="1" applyAlignment="1" applyProtection="1">
      <alignment horizontal="right" vertical="center" shrinkToFit="1"/>
    </xf>
    <xf numFmtId="188" fontId="72" fillId="0" borderId="13" xfId="2" applyNumberFormat="1" applyFont="1" applyFill="1" applyBorder="1" applyAlignment="1" applyProtection="1">
      <alignment horizontal="right" vertical="center" shrinkToFit="1"/>
    </xf>
    <xf numFmtId="0" fontId="5" fillId="2" borderId="2" xfId="0" applyFont="1" applyFill="1" applyBorder="1" applyAlignment="1" applyProtection="1">
      <alignment horizontal="center" vertical="center" wrapText="1"/>
      <protection locked="0"/>
    </xf>
    <xf numFmtId="3" fontId="72" fillId="0" borderId="5" xfId="2" applyNumberFormat="1" applyFont="1" applyFill="1" applyBorder="1" applyAlignment="1" applyProtection="1">
      <alignment horizontal="right" vertical="center" shrinkToFit="1"/>
    </xf>
    <xf numFmtId="0" fontId="72" fillId="0" borderId="13" xfId="2" applyNumberFormat="1" applyFont="1" applyFill="1" applyBorder="1" applyAlignment="1" applyProtection="1">
      <alignment horizontal="right" vertical="center" shrinkToFit="1"/>
    </xf>
    <xf numFmtId="181" fontId="72" fillId="8" borderId="3" xfId="0" applyNumberFormat="1" applyFont="1" applyFill="1" applyBorder="1" applyAlignment="1">
      <alignment vertical="center" shrinkToFit="1"/>
    </xf>
    <xf numFmtId="0" fontId="5" fillId="15" borderId="146" xfId="0" applyFont="1" applyFill="1" applyBorder="1" applyAlignment="1" applyProtection="1">
      <alignment horizontal="center" vertical="center" wrapText="1"/>
      <protection locked="0"/>
    </xf>
    <xf numFmtId="0" fontId="5" fillId="15" borderId="148" xfId="0" applyFont="1" applyFill="1" applyBorder="1" applyAlignment="1" applyProtection="1">
      <alignment horizontal="center" vertical="center" wrapText="1"/>
      <protection locked="0"/>
    </xf>
    <xf numFmtId="197" fontId="74" fillId="0" borderId="157" xfId="2" applyNumberFormat="1" applyFont="1" applyFill="1" applyBorder="1" applyAlignment="1" applyProtection="1">
      <alignment horizontal="left" vertical="center"/>
      <protection locked="0"/>
    </xf>
    <xf numFmtId="197" fontId="74" fillId="0" borderId="158" xfId="2" applyNumberFormat="1" applyFont="1" applyFill="1" applyBorder="1" applyAlignment="1" applyProtection="1">
      <alignment horizontal="left" vertical="center"/>
      <protection locked="0"/>
    </xf>
    <xf numFmtId="197" fontId="74" fillId="0" borderId="159" xfId="2" applyNumberFormat="1" applyFont="1" applyFill="1" applyBorder="1" applyAlignment="1" applyProtection="1">
      <alignment horizontal="left" vertical="center"/>
      <protection locked="0"/>
    </xf>
    <xf numFmtId="197" fontId="74" fillId="0" borderId="63" xfId="2" applyNumberFormat="1" applyFont="1" applyFill="1" applyBorder="1" applyAlignment="1" applyProtection="1">
      <alignment horizontal="left" vertical="center"/>
      <protection locked="0"/>
    </xf>
    <xf numFmtId="197" fontId="74" fillId="0" borderId="71" xfId="2" applyNumberFormat="1" applyFont="1" applyFill="1" applyBorder="1" applyAlignment="1" applyProtection="1">
      <alignment horizontal="left" vertical="center"/>
      <protection locked="0"/>
    </xf>
    <xf numFmtId="197" fontId="74" fillId="0" borderId="64" xfId="2" applyNumberFormat="1" applyFont="1" applyFill="1" applyBorder="1" applyAlignment="1" applyProtection="1">
      <alignment horizontal="left" vertical="center"/>
      <protection locked="0"/>
    </xf>
    <xf numFmtId="214" fontId="72" fillId="8" borderId="12" xfId="2" applyNumberFormat="1" applyFont="1" applyFill="1" applyBorder="1" applyAlignment="1" applyProtection="1">
      <alignment horizontal="right" vertical="center" shrinkToFit="1"/>
    </xf>
    <xf numFmtId="214" fontId="72" fillId="8" borderId="0" xfId="2" applyNumberFormat="1" applyFont="1" applyFill="1" applyBorder="1" applyAlignment="1" applyProtection="1">
      <alignment horizontal="right" vertical="center" shrinkToFit="1"/>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shrinkToFit="1"/>
      <protection locked="0"/>
    </xf>
    <xf numFmtId="0" fontId="5" fillId="2" borderId="145" xfId="0" applyFont="1" applyFill="1" applyBorder="1" applyAlignment="1" applyProtection="1">
      <alignment horizontal="center" vertical="center" shrinkToFit="1"/>
      <protection locked="0"/>
    </xf>
    <xf numFmtId="212" fontId="72" fillId="3" borderId="3" xfId="2" applyNumberFormat="1" applyFont="1" applyFill="1" applyBorder="1" applyAlignment="1" applyProtection="1">
      <alignment horizontal="right" vertical="center" shrinkToFit="1"/>
      <protection locked="0"/>
    </xf>
    <xf numFmtId="211" fontId="72" fillId="3" borderId="3" xfId="2" applyNumberFormat="1" applyFont="1" applyFill="1" applyBorder="1" applyAlignment="1" applyProtection="1">
      <alignment horizontal="right" vertical="center" shrinkToFit="1"/>
      <protection locked="0"/>
    </xf>
    <xf numFmtId="215" fontId="72" fillId="8" borderId="2" xfId="0" applyNumberFormat="1" applyFont="1" applyFill="1" applyBorder="1" applyAlignment="1">
      <alignment vertical="center" shrinkToFit="1"/>
    </xf>
    <xf numFmtId="215" fontId="72" fillId="8" borderId="152" xfId="0" applyNumberFormat="1" applyFont="1" applyFill="1" applyBorder="1" applyAlignment="1">
      <alignment vertical="center" shrinkToFit="1"/>
    </xf>
    <xf numFmtId="214" fontId="72" fillId="3" borderId="2" xfId="2" applyNumberFormat="1" applyFont="1" applyFill="1" applyBorder="1" applyAlignment="1" applyProtection="1">
      <alignment horizontal="right" vertical="center" shrinkToFit="1"/>
      <protection locked="0"/>
    </xf>
    <xf numFmtId="214" fontId="72" fillId="3" borderId="152" xfId="2" applyNumberFormat="1" applyFont="1" applyFill="1" applyBorder="1" applyAlignment="1" applyProtection="1">
      <alignment horizontal="right" vertical="center" shrinkToFit="1"/>
      <protection locked="0"/>
    </xf>
    <xf numFmtId="221" fontId="72" fillId="0" borderId="10" xfId="2" applyNumberFormat="1" applyFont="1" applyFill="1" applyBorder="1" applyAlignment="1" applyProtection="1">
      <alignment horizontal="right" vertical="center" shrinkToFit="1"/>
    </xf>
    <xf numFmtId="221" fontId="72" fillId="0" borderId="6" xfId="2" applyNumberFormat="1" applyFont="1" applyFill="1" applyBorder="1" applyAlignment="1" applyProtection="1">
      <alignment horizontal="right" vertical="center" shrinkToFit="1"/>
    </xf>
    <xf numFmtId="3" fontId="72" fillId="0" borderId="13" xfId="2" applyNumberFormat="1" applyFont="1" applyFill="1" applyBorder="1" applyAlignment="1" applyProtection="1">
      <alignment horizontal="right" vertical="center" shrinkToFit="1"/>
    </xf>
    <xf numFmtId="0" fontId="72" fillId="0" borderId="5" xfId="2" applyNumberFormat="1" applyFont="1" applyFill="1" applyBorder="1" applyAlignment="1" applyProtection="1">
      <alignment horizontal="right" vertical="center" shrinkToFit="1"/>
    </xf>
    <xf numFmtId="214" fontId="11" fillId="3" borderId="2" xfId="2" applyNumberFormat="1" applyFont="1" applyFill="1" applyBorder="1" applyAlignment="1" applyProtection="1">
      <alignment horizontal="right" vertical="center" shrinkToFit="1"/>
      <protection locked="0"/>
    </xf>
    <xf numFmtId="211" fontId="72" fillId="8" borderId="3" xfId="2" applyNumberFormat="1" applyFont="1" applyFill="1" applyBorder="1" applyAlignment="1" applyProtection="1">
      <alignment horizontal="right" vertical="center" shrinkToFit="1"/>
    </xf>
    <xf numFmtId="211" fontId="72" fillId="8" borderId="5" xfId="2" applyNumberFormat="1" applyFont="1" applyFill="1" applyBorder="1" applyAlignment="1" applyProtection="1">
      <alignment horizontal="right" vertical="center" shrinkToFit="1"/>
    </xf>
    <xf numFmtId="0" fontId="25" fillId="0" borderId="0" xfId="0" applyFont="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0" fontId="5" fillId="0" borderId="146" xfId="0" applyFont="1" applyBorder="1" applyAlignment="1" applyProtection="1">
      <alignment horizontal="left" vertical="center" shrinkToFit="1"/>
      <protection locked="0"/>
    </xf>
    <xf numFmtId="0" fontId="5" fillId="0" borderId="147" xfId="0" applyFont="1" applyBorder="1" applyAlignment="1" applyProtection="1">
      <alignment horizontal="left" vertical="center" shrinkToFit="1"/>
      <protection locked="0"/>
    </xf>
    <xf numFmtId="0" fontId="5" fillId="0" borderId="148" xfId="0" applyFont="1" applyBorder="1" applyAlignment="1" applyProtection="1">
      <alignment horizontal="left" vertical="center" shrinkToFit="1"/>
      <protection locked="0"/>
    </xf>
    <xf numFmtId="0" fontId="5" fillId="2" borderId="10" xfId="0" applyFont="1" applyFill="1" applyBorder="1" applyAlignment="1" applyProtection="1">
      <alignment vertical="center" wrapText="1"/>
      <protection locked="0"/>
    </xf>
    <xf numFmtId="0" fontId="5" fillId="2" borderId="151"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29" fillId="0" borderId="12" xfId="0" applyFont="1" applyBorder="1" applyAlignment="1" applyProtection="1">
      <alignment vertical="center" wrapText="1"/>
      <protection locked="0"/>
    </xf>
    <xf numFmtId="0" fontId="29" fillId="0" borderId="9" xfId="0" applyFont="1" applyBorder="1" applyAlignment="1" applyProtection="1">
      <alignment vertical="center" wrapText="1"/>
      <protection locked="0"/>
    </xf>
    <xf numFmtId="0" fontId="61" fillId="0" borderId="0" xfId="0" applyFont="1" applyAlignment="1" applyProtection="1">
      <alignment horizontal="center" vertical="center"/>
      <protection locked="0"/>
    </xf>
    <xf numFmtId="221" fontId="72" fillId="0" borderId="10" xfId="2" applyNumberFormat="1" applyFont="1" applyFill="1" applyBorder="1" applyAlignment="1" applyProtection="1">
      <alignment horizontal="right" vertical="center" wrapText="1" shrinkToFit="1"/>
    </xf>
    <xf numFmtId="221" fontId="72" fillId="0" borderId="6" xfId="2" applyNumberFormat="1" applyFont="1" applyFill="1" applyBorder="1" applyAlignment="1" applyProtection="1">
      <alignment horizontal="right" vertical="center" wrapText="1" shrinkToFit="1"/>
    </xf>
    <xf numFmtId="211" fontId="72" fillId="3" borderId="146" xfId="2" applyNumberFormat="1" applyFont="1" applyFill="1" applyBorder="1" applyAlignment="1" applyProtection="1">
      <alignment horizontal="right" vertical="center" wrapText="1"/>
      <protection locked="0"/>
    </xf>
    <xf numFmtId="211" fontId="72" fillId="3" borderId="147" xfId="2" applyNumberFormat="1" applyFont="1" applyFill="1" applyBorder="1" applyAlignment="1" applyProtection="1">
      <alignment horizontal="right" vertical="center" wrapText="1"/>
      <protection locked="0"/>
    </xf>
    <xf numFmtId="211" fontId="72" fillId="3" borderId="148" xfId="2" applyNumberFormat="1" applyFont="1" applyFill="1" applyBorder="1" applyAlignment="1" applyProtection="1">
      <alignment horizontal="right" vertical="center" wrapText="1"/>
      <protection locked="0"/>
    </xf>
    <xf numFmtId="0" fontId="7" fillId="0" borderId="12" xfId="0" applyFont="1" applyBorder="1" applyAlignment="1" applyProtection="1">
      <alignment horizontal="right" vertical="center" wrapText="1"/>
      <protection locked="0"/>
    </xf>
    <xf numFmtId="0" fontId="5" fillId="2" borderId="15" xfId="0" applyFont="1" applyFill="1" applyBorder="1" applyAlignment="1" applyProtection="1">
      <alignment horizontal="center" vertical="center"/>
      <protection locked="0"/>
    </xf>
    <xf numFmtId="0" fontId="5" fillId="2" borderId="115" xfId="0" applyFont="1" applyFill="1" applyBorder="1" applyAlignment="1" applyProtection="1">
      <alignment horizontal="center" vertical="center"/>
      <protection locked="0"/>
    </xf>
    <xf numFmtId="0" fontId="65" fillId="9" borderId="146" xfId="0" applyFont="1" applyFill="1" applyBorder="1" applyAlignment="1" applyProtection="1">
      <alignment horizontal="center" vertical="center" wrapText="1"/>
      <protection locked="0"/>
    </xf>
    <xf numFmtId="0" fontId="65" fillId="9" borderId="147" xfId="0" applyFont="1" applyFill="1" applyBorder="1" applyAlignment="1" applyProtection="1">
      <alignment horizontal="center" vertical="center" wrapText="1"/>
      <protection locked="0"/>
    </xf>
    <xf numFmtId="0" fontId="65" fillId="9" borderId="148" xfId="0" applyFont="1" applyFill="1" applyBorder="1" applyAlignment="1" applyProtection="1">
      <alignment horizontal="center" vertical="center" wrapText="1"/>
      <protection locked="0"/>
    </xf>
    <xf numFmtId="215" fontId="72" fillId="8" borderId="0" xfId="2" applyNumberFormat="1" applyFont="1" applyFill="1" applyBorder="1" applyAlignment="1" applyProtection="1">
      <alignment horizontal="right" vertical="center" shrinkToFit="1"/>
    </xf>
    <xf numFmtId="215" fontId="72" fillId="8" borderId="9" xfId="2" applyNumberFormat="1" applyFont="1" applyFill="1" applyBorder="1" applyAlignment="1" applyProtection="1">
      <alignment horizontal="right" vertical="center" shrinkToFit="1"/>
    </xf>
    <xf numFmtId="214" fontId="72" fillId="8" borderId="12" xfId="2" applyNumberFormat="1" applyFont="1" applyFill="1" applyBorder="1" applyAlignment="1" applyProtection="1">
      <alignment horizontal="right" vertical="center" indent="1" shrinkToFit="1"/>
    </xf>
    <xf numFmtId="214" fontId="72" fillId="8" borderId="0" xfId="2" applyNumberFormat="1" applyFont="1" applyFill="1" applyBorder="1" applyAlignment="1" applyProtection="1">
      <alignment horizontal="right" vertical="center" indent="1" shrinkToFit="1"/>
    </xf>
    <xf numFmtId="214" fontId="72" fillId="8" borderId="9" xfId="2" applyNumberFormat="1" applyFont="1" applyFill="1" applyBorder="1" applyAlignment="1" applyProtection="1">
      <alignment horizontal="right" vertical="center" indent="1" shrinkToFit="1"/>
    </xf>
    <xf numFmtId="197" fontId="74" fillId="0" borderId="157" xfId="2" applyNumberFormat="1" applyFont="1" applyFill="1" applyBorder="1" applyAlignment="1" applyProtection="1">
      <alignment horizontal="left" vertical="center" shrinkToFit="1"/>
      <protection locked="0"/>
    </xf>
    <xf numFmtId="197" fontId="74" fillId="0" borderId="158" xfId="2" applyNumberFormat="1" applyFont="1" applyFill="1" applyBorder="1" applyAlignment="1" applyProtection="1">
      <alignment horizontal="left" vertical="center" shrinkToFit="1"/>
      <protection locked="0"/>
    </xf>
    <xf numFmtId="197" fontId="74" fillId="0" borderId="159" xfId="2" applyNumberFormat="1" applyFont="1" applyFill="1" applyBorder="1" applyAlignment="1" applyProtection="1">
      <alignment horizontal="left" vertical="center" shrinkToFit="1"/>
      <protection locked="0"/>
    </xf>
    <xf numFmtId="197" fontId="74" fillId="0" borderId="63" xfId="2" applyNumberFormat="1" applyFont="1" applyFill="1" applyBorder="1" applyAlignment="1" applyProtection="1">
      <alignment horizontal="left" vertical="center" shrinkToFit="1"/>
      <protection locked="0"/>
    </xf>
    <xf numFmtId="197" fontId="74" fillId="0" borderId="71" xfId="2" applyNumberFormat="1" applyFont="1" applyFill="1" applyBorder="1" applyAlignment="1" applyProtection="1">
      <alignment horizontal="left" vertical="center" shrinkToFit="1"/>
      <protection locked="0"/>
    </xf>
    <xf numFmtId="197" fontId="74" fillId="0" borderId="64" xfId="2" applyNumberFormat="1" applyFont="1" applyFill="1" applyBorder="1" applyAlignment="1" applyProtection="1">
      <alignment horizontal="left" vertical="center" shrinkToFit="1"/>
      <protection locked="0"/>
    </xf>
    <xf numFmtId="0" fontId="5" fillId="13" borderId="146" xfId="0" applyFont="1" applyFill="1" applyBorder="1" applyAlignment="1" applyProtection="1">
      <alignment horizontal="center" vertical="center" wrapText="1"/>
      <protection locked="0"/>
    </xf>
    <xf numFmtId="0" fontId="5" fillId="13" borderId="147" xfId="0" applyFont="1" applyFill="1" applyBorder="1" applyAlignment="1" applyProtection="1">
      <alignment horizontal="center" vertical="center" wrapText="1"/>
      <protection locked="0"/>
    </xf>
    <xf numFmtId="0" fontId="5" fillId="15" borderId="5" xfId="0" applyFont="1" applyFill="1" applyBorder="1" applyAlignment="1" applyProtection="1">
      <alignment horizontal="center" vertical="center" wrapText="1"/>
      <protection locked="0"/>
    </xf>
    <xf numFmtId="0" fontId="5" fillId="15" borderId="14"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211" fontId="72" fillId="3" borderId="3" xfId="2" applyNumberFormat="1" applyFont="1" applyFill="1" applyBorder="1" applyAlignment="1" applyProtection="1">
      <alignment horizontal="right" vertical="center" wrapText="1"/>
      <protection locked="0"/>
    </xf>
    <xf numFmtId="0" fontId="5" fillId="13" borderId="147" xfId="0" applyFont="1" applyFill="1" applyBorder="1" applyAlignment="1" applyProtection="1">
      <alignment horizontal="center" vertical="center"/>
      <protection locked="0"/>
    </xf>
    <xf numFmtId="197" fontId="66" fillId="0" borderId="157" xfId="2" applyNumberFormat="1" applyFont="1" applyFill="1" applyBorder="1" applyAlignment="1" applyProtection="1">
      <alignment horizontal="left" vertical="center"/>
    </xf>
    <xf numFmtId="197" fontId="66" fillId="0" borderId="158" xfId="2" applyNumberFormat="1" applyFont="1" applyFill="1" applyBorder="1" applyAlignment="1" applyProtection="1">
      <alignment horizontal="left" vertical="center"/>
    </xf>
    <xf numFmtId="197" fontId="66" fillId="0" borderId="159" xfId="2" applyNumberFormat="1" applyFont="1" applyFill="1" applyBorder="1" applyAlignment="1" applyProtection="1">
      <alignment horizontal="left" vertical="center"/>
    </xf>
    <xf numFmtId="197" fontId="66" fillId="0" borderId="63" xfId="2" applyNumberFormat="1" applyFont="1" applyFill="1" applyBorder="1" applyAlignment="1" applyProtection="1">
      <alignment horizontal="left" vertical="center"/>
    </xf>
    <xf numFmtId="197" fontId="66" fillId="0" borderId="71" xfId="2" applyNumberFormat="1" applyFont="1" applyFill="1" applyBorder="1" applyAlignment="1" applyProtection="1">
      <alignment horizontal="left" vertical="center"/>
    </xf>
    <xf numFmtId="197" fontId="66" fillId="0" borderId="64" xfId="2" applyNumberFormat="1" applyFont="1" applyFill="1" applyBorder="1" applyAlignment="1" applyProtection="1">
      <alignment horizontal="left" vertical="center"/>
    </xf>
    <xf numFmtId="0" fontId="6" fillId="0" borderId="0" xfId="0" applyFont="1" applyAlignment="1" applyProtection="1">
      <alignment horizontal="center" vertical="center"/>
      <protection locked="0"/>
    </xf>
    <xf numFmtId="0" fontId="5" fillId="2" borderId="151"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23" fillId="15" borderId="5" xfId="0" applyFont="1" applyFill="1" applyBorder="1" applyAlignment="1" applyProtection="1">
      <alignment horizontal="left" vertical="center" wrapText="1"/>
      <protection locked="0"/>
    </xf>
    <xf numFmtId="0" fontId="23" fillId="15" borderId="13" xfId="0" applyFont="1" applyFill="1" applyBorder="1" applyAlignment="1" applyProtection="1">
      <alignment horizontal="left" vertical="center" wrapText="1"/>
      <protection locked="0"/>
    </xf>
    <xf numFmtId="0" fontId="23" fillId="15" borderId="14" xfId="0" applyFont="1" applyFill="1" applyBorder="1" applyAlignment="1" applyProtection="1">
      <alignment horizontal="left" vertical="center" wrapText="1"/>
      <protection locked="0"/>
    </xf>
    <xf numFmtId="0" fontId="5" fillId="0" borderId="147" xfId="0" applyFont="1" applyBorder="1" applyProtection="1">
      <alignment vertical="center"/>
      <protection locked="0"/>
    </xf>
    <xf numFmtId="0" fontId="5" fillId="0" borderId="148" xfId="0" applyFont="1" applyBorder="1" applyProtection="1">
      <alignment vertical="center"/>
      <protection locked="0"/>
    </xf>
    <xf numFmtId="0" fontId="29" fillId="0" borderId="12" xfId="0" applyFont="1" applyBorder="1" applyAlignment="1" applyProtection="1">
      <alignment horizontal="left" vertical="center" shrinkToFit="1"/>
      <protection locked="0"/>
    </xf>
    <xf numFmtId="214" fontId="72" fillId="3" borderId="152" xfId="2" applyNumberFormat="1" applyFont="1" applyFill="1" applyBorder="1" applyAlignment="1" applyProtection="1">
      <alignment horizontal="right" vertical="center" wrapText="1"/>
      <protection locked="0"/>
    </xf>
    <xf numFmtId="215" fontId="72" fillId="8" borderId="152" xfId="0" applyNumberFormat="1" applyFont="1" applyFill="1" applyBorder="1" applyAlignment="1">
      <alignment vertical="center" wrapText="1" shrinkToFit="1"/>
    </xf>
    <xf numFmtId="211" fontId="72" fillId="8" borderId="13" xfId="2" applyNumberFormat="1" applyFont="1" applyFill="1" applyBorder="1" applyAlignment="1" applyProtection="1">
      <alignment horizontal="right" vertical="center" shrinkToFit="1"/>
    </xf>
    <xf numFmtId="0" fontId="5" fillId="0" borderId="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0" xfId="0" applyFont="1" applyAlignment="1" applyProtection="1">
      <alignment horizontal="left" vertical="center" shrinkToFit="1"/>
      <protection locked="0"/>
    </xf>
    <xf numFmtId="0" fontId="7" fillId="2" borderId="145" xfId="0" applyFont="1" applyFill="1" applyBorder="1" applyAlignment="1" applyProtection="1">
      <alignment horizontal="center" vertical="center" shrinkToFit="1"/>
      <protection locked="0"/>
    </xf>
    <xf numFmtId="0" fontId="5" fillId="0" borderId="145" xfId="0" applyFont="1" applyBorder="1" applyAlignment="1" applyProtection="1">
      <alignment horizontal="left" vertical="center" shrinkToFit="1"/>
      <protection locked="0"/>
    </xf>
    <xf numFmtId="227" fontId="72" fillId="0" borderId="145" xfId="2" applyNumberFormat="1" applyFont="1" applyFill="1" applyBorder="1" applyAlignment="1" applyProtection="1">
      <alignment horizontal="right" vertical="center" shrinkToFit="1"/>
      <protection locked="0"/>
    </xf>
    <xf numFmtId="0" fontId="5" fillId="19" borderId="145" xfId="0" applyFont="1" applyFill="1" applyBorder="1" applyAlignment="1" applyProtection="1">
      <alignment horizontal="center" vertical="center"/>
      <protection locked="0"/>
    </xf>
    <xf numFmtId="0" fontId="55" fillId="0" borderId="146" xfId="5" applyFont="1" applyBorder="1" applyAlignment="1" applyProtection="1">
      <alignment vertical="center" wrapText="1"/>
      <protection locked="0"/>
    </xf>
    <xf numFmtId="0" fontId="55" fillId="0" borderId="147" xfId="5" applyFont="1" applyBorder="1" applyAlignment="1" applyProtection="1">
      <alignment vertical="center" wrapText="1"/>
      <protection locked="0"/>
    </xf>
    <xf numFmtId="0" fontId="55" fillId="0" borderId="148" xfId="5" applyFont="1" applyBorder="1" applyAlignment="1" applyProtection="1">
      <alignment vertical="center" wrapText="1"/>
      <protection locked="0"/>
    </xf>
    <xf numFmtId="0" fontId="6" fillId="15" borderId="14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29" fillId="0" borderId="12" xfId="0" quotePrefix="1" applyFont="1" applyBorder="1" applyAlignment="1" applyProtection="1">
      <alignment horizontal="center" vertical="center"/>
      <protection locked="0"/>
    </xf>
    <xf numFmtId="0" fontId="29" fillId="0" borderId="0" xfId="0" quotePrefix="1" applyFont="1" applyAlignment="1" applyProtection="1">
      <alignment horizontal="center" vertical="center"/>
      <protection locked="0"/>
    </xf>
    <xf numFmtId="0" fontId="29" fillId="0" borderId="9" xfId="0" quotePrefix="1" applyFont="1" applyBorder="1" applyAlignment="1" applyProtection="1">
      <alignment horizontal="center" vertical="center"/>
      <protection locked="0"/>
    </xf>
    <xf numFmtId="0" fontId="5" fillId="2" borderId="15" xfId="0" applyFont="1" applyFill="1" applyBorder="1" applyAlignment="1" applyProtection="1">
      <alignment horizontal="center" vertical="center" wrapText="1"/>
      <protection locked="0"/>
    </xf>
    <xf numFmtId="176" fontId="72" fillId="0" borderId="10" xfId="2" applyNumberFormat="1" applyFont="1" applyFill="1" applyBorder="1" applyAlignment="1" applyProtection="1">
      <alignment horizontal="right" vertical="center" shrinkToFit="1"/>
    </xf>
    <xf numFmtId="176" fontId="72" fillId="0" borderId="6" xfId="2" applyNumberFormat="1" applyFont="1" applyFill="1" applyBorder="1" applyAlignment="1" applyProtection="1">
      <alignment horizontal="right" vertical="center" shrinkToFit="1"/>
    </xf>
    <xf numFmtId="176" fontId="72" fillId="0" borderId="12" xfId="2" applyNumberFormat="1" applyFont="1" applyFill="1" applyBorder="1" applyAlignment="1" applyProtection="1">
      <alignment horizontal="right" vertical="center" shrinkToFit="1"/>
    </xf>
    <xf numFmtId="176" fontId="72" fillId="0" borderId="0" xfId="2" applyNumberFormat="1" applyFont="1" applyFill="1" applyBorder="1" applyAlignment="1" applyProtection="1">
      <alignment horizontal="right" vertical="center" shrinkToFit="1"/>
    </xf>
    <xf numFmtId="225" fontId="11" fillId="15" borderId="152" xfId="2" applyNumberFormat="1" applyFont="1" applyFill="1" applyBorder="1" applyAlignment="1" applyProtection="1">
      <alignment horizontal="right" vertical="center" shrinkToFit="1"/>
      <protection locked="0"/>
    </xf>
    <xf numFmtId="181" fontId="72" fillId="8" borderId="152" xfId="0" applyNumberFormat="1" applyFont="1" applyFill="1" applyBorder="1" applyAlignment="1">
      <alignment vertical="center" shrinkToFit="1"/>
    </xf>
    <xf numFmtId="207" fontId="6" fillId="3" borderId="16" xfId="0" applyNumberFormat="1" applyFont="1" applyFill="1" applyBorder="1" applyAlignment="1" applyProtection="1">
      <alignment horizontal="right" vertical="center" shrinkToFit="1"/>
      <protection locked="0"/>
    </xf>
    <xf numFmtId="207" fontId="6" fillId="3" borderId="4" xfId="0" applyNumberFormat="1" applyFont="1" applyFill="1" applyBorder="1" applyAlignment="1" applyProtection="1">
      <alignment horizontal="right" vertical="center" shrinkToFit="1"/>
      <protection locked="0"/>
    </xf>
    <xf numFmtId="0" fontId="29" fillId="0" borderId="0" xfId="0" applyFont="1" applyAlignment="1" applyProtection="1">
      <alignment horizontal="center" vertical="center"/>
      <protection locked="0"/>
    </xf>
    <xf numFmtId="0" fontId="29" fillId="0" borderId="9" xfId="0" applyFont="1" applyBorder="1" applyAlignment="1" applyProtection="1">
      <alignment horizontal="center" vertical="center"/>
      <protection locked="0"/>
    </xf>
    <xf numFmtId="207" fontId="6" fillId="0" borderId="1" xfId="0" applyNumberFormat="1" applyFont="1" applyBorder="1" applyAlignment="1" applyProtection="1">
      <alignment horizontal="right" vertical="center" shrinkToFit="1"/>
      <protection locked="0"/>
    </xf>
    <xf numFmtId="207" fontId="6" fillId="0" borderId="16" xfId="0" applyNumberFormat="1" applyFont="1" applyBorder="1" applyAlignment="1" applyProtection="1">
      <alignment horizontal="right" vertical="center" shrinkToFit="1"/>
      <protection locked="0"/>
    </xf>
    <xf numFmtId="207" fontId="6" fillId="0" borderId="4" xfId="0" applyNumberFormat="1" applyFont="1" applyBorder="1" applyAlignment="1" applyProtection="1">
      <alignment horizontal="right" vertical="center" shrinkToFit="1"/>
      <protection locked="0"/>
    </xf>
    <xf numFmtId="207" fontId="6" fillId="8" borderId="146" xfId="0" applyNumberFormat="1" applyFont="1" applyFill="1" applyBorder="1" applyAlignment="1" applyProtection="1">
      <alignment horizontal="right" vertical="center" shrinkToFit="1"/>
      <protection locked="0"/>
    </xf>
    <xf numFmtId="207" fontId="6" fillId="8" borderId="148" xfId="0" applyNumberFormat="1" applyFont="1" applyFill="1" applyBorder="1" applyAlignment="1" applyProtection="1">
      <alignment horizontal="right" vertical="center" shrinkToFit="1"/>
      <protection locked="0"/>
    </xf>
    <xf numFmtId="208" fontId="6" fillId="3" borderId="16" xfId="0" applyNumberFormat="1" applyFont="1" applyFill="1" applyBorder="1" applyAlignment="1" applyProtection="1">
      <alignment horizontal="right" vertical="center" shrinkToFit="1"/>
      <protection locked="0"/>
    </xf>
    <xf numFmtId="208" fontId="6" fillId="3" borderId="4" xfId="0" applyNumberFormat="1" applyFont="1" applyFill="1" applyBorder="1" applyAlignment="1" applyProtection="1">
      <alignment horizontal="right" vertical="center" shrinkToFit="1"/>
      <protection locked="0"/>
    </xf>
    <xf numFmtId="209" fontId="5" fillId="0" borderId="0" xfId="0" applyNumberFormat="1" applyFont="1" applyAlignment="1" applyProtection="1">
      <alignment horizontal="center" vertical="center"/>
      <protection locked="0"/>
    </xf>
    <xf numFmtId="0" fontId="30" fillId="0" borderId="6" xfId="0" applyFont="1" applyBorder="1" applyAlignment="1" applyProtection="1">
      <alignment horizontal="left" vertical="center" wrapText="1"/>
      <protection locked="0"/>
    </xf>
    <xf numFmtId="0" fontId="6" fillId="3" borderId="1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5" fillId="0" borderId="12" xfId="0" quotePrefix="1" applyFont="1" applyBorder="1" applyAlignment="1" applyProtection="1">
      <alignment horizontal="center" vertical="center"/>
      <protection locked="0"/>
    </xf>
    <xf numFmtId="0" fontId="5" fillId="0" borderId="9" xfId="0" quotePrefix="1" applyFont="1" applyBorder="1" applyAlignment="1" applyProtection="1">
      <alignment horizontal="center" vertical="center"/>
      <protection locked="0"/>
    </xf>
    <xf numFmtId="0" fontId="30" fillId="0" borderId="17" xfId="0" applyFont="1" applyBorder="1" applyAlignment="1" applyProtection="1">
      <alignment vertical="center" wrapText="1"/>
      <protection locked="0"/>
    </xf>
    <xf numFmtId="0" fontId="30" fillId="0" borderId="18" xfId="0" applyFont="1" applyBorder="1" applyAlignment="1" applyProtection="1">
      <alignment vertical="center" wrapText="1"/>
      <protection locked="0"/>
    </xf>
    <xf numFmtId="0" fontId="30" fillId="0" borderId="19" xfId="0" applyFont="1" applyBorder="1" applyAlignment="1" applyProtection="1">
      <alignment vertical="center" wrapText="1"/>
      <protection locked="0"/>
    </xf>
    <xf numFmtId="0" fontId="30" fillId="0" borderId="20"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21" xfId="0" applyFont="1" applyBorder="1" applyAlignment="1" applyProtection="1">
      <alignment vertical="center" wrapText="1"/>
      <protection locked="0"/>
    </xf>
    <xf numFmtId="0" fontId="30" fillId="0" borderId="23" xfId="0" applyFont="1" applyBorder="1" applyAlignment="1" applyProtection="1">
      <alignment vertical="center" wrapText="1"/>
      <protection locked="0"/>
    </xf>
    <xf numFmtId="0" fontId="30" fillId="0" borderId="22" xfId="0" applyFont="1" applyBorder="1" applyAlignment="1" applyProtection="1">
      <alignment vertical="center" wrapText="1"/>
      <protection locked="0"/>
    </xf>
    <xf numFmtId="0" fontId="30" fillId="0" borderId="24" xfId="0" applyFont="1" applyBorder="1" applyAlignment="1" applyProtection="1">
      <alignment vertical="center" wrapText="1"/>
      <protection locked="0"/>
    </xf>
    <xf numFmtId="225" fontId="72" fillId="15" borderId="12" xfId="2" applyNumberFormat="1" applyFont="1" applyFill="1" applyBorder="1" applyAlignment="1" applyProtection="1">
      <alignment horizontal="right" vertical="center" shrinkToFit="1"/>
      <protection locked="0"/>
    </xf>
    <xf numFmtId="225" fontId="72" fillId="15" borderId="0" xfId="2" applyNumberFormat="1" applyFont="1" applyFill="1" applyBorder="1" applyAlignment="1" applyProtection="1">
      <alignment horizontal="right" vertical="center" shrinkToFit="1"/>
      <protection locked="0"/>
    </xf>
    <xf numFmtId="225" fontId="72" fillId="15" borderId="9" xfId="2" applyNumberFormat="1" applyFont="1" applyFill="1" applyBorder="1" applyAlignment="1" applyProtection="1">
      <alignment horizontal="right" vertical="center" shrinkToFit="1"/>
      <protection locked="0"/>
    </xf>
    <xf numFmtId="181" fontId="72" fillId="8" borderId="12" xfId="0" applyNumberFormat="1" applyFont="1" applyFill="1" applyBorder="1" applyAlignment="1">
      <alignment vertical="center" shrinkToFit="1"/>
    </xf>
    <xf numFmtId="181" fontId="72" fillId="8" borderId="0" xfId="0" applyNumberFormat="1" applyFont="1" applyFill="1" applyAlignment="1">
      <alignment vertical="center" shrinkToFit="1"/>
    </xf>
    <xf numFmtId="181" fontId="72" fillId="8" borderId="9" xfId="0" applyNumberFormat="1" applyFont="1" applyFill="1" applyBorder="1" applyAlignment="1">
      <alignment vertical="center" shrinkToFit="1"/>
    </xf>
    <xf numFmtId="225" fontId="72" fillId="8" borderId="5" xfId="2" applyNumberFormat="1" applyFont="1" applyFill="1" applyBorder="1" applyAlignment="1" applyProtection="1">
      <alignment horizontal="right" vertical="center" shrinkToFit="1"/>
    </xf>
    <xf numFmtId="225" fontId="72" fillId="8" borderId="13" xfId="2" applyNumberFormat="1" applyFont="1" applyFill="1" applyBorder="1" applyAlignment="1" applyProtection="1">
      <alignment horizontal="right" vertical="center" shrinkToFit="1"/>
    </xf>
    <xf numFmtId="225" fontId="72" fillId="8" borderId="14" xfId="2" applyNumberFormat="1" applyFont="1" applyFill="1" applyBorder="1" applyAlignment="1" applyProtection="1">
      <alignment horizontal="right" vertical="center" shrinkToFit="1"/>
    </xf>
    <xf numFmtId="0" fontId="5" fillId="2" borderId="178" xfId="0" applyFont="1" applyFill="1" applyBorder="1" applyAlignment="1" applyProtection="1">
      <alignment horizontal="center" vertical="center" wrapText="1"/>
      <protection locked="0"/>
    </xf>
    <xf numFmtId="226" fontId="72" fillId="8" borderId="179" xfId="2" applyNumberFormat="1" applyFont="1" applyFill="1" applyBorder="1" applyAlignment="1" applyProtection="1">
      <alignment horizontal="right" vertical="center" shrinkToFit="1"/>
      <protection locked="0"/>
    </xf>
    <xf numFmtId="226" fontId="72" fillId="8" borderId="180" xfId="2" applyNumberFormat="1" applyFont="1" applyFill="1" applyBorder="1" applyAlignment="1" applyProtection="1">
      <alignment horizontal="right" vertical="center" shrinkToFit="1"/>
      <protection locked="0"/>
    </xf>
    <xf numFmtId="188" fontId="72" fillId="0" borderId="181" xfId="2" applyNumberFormat="1" applyFont="1" applyFill="1" applyBorder="1" applyAlignment="1" applyProtection="1">
      <alignment horizontal="right" vertical="center" shrinkToFit="1"/>
    </xf>
    <xf numFmtId="188" fontId="72" fillId="0" borderId="182" xfId="2" applyNumberFormat="1" applyFont="1" applyFill="1" applyBorder="1" applyAlignment="1" applyProtection="1">
      <alignment horizontal="right" vertical="center" shrinkToFit="1"/>
    </xf>
    <xf numFmtId="188" fontId="72" fillId="0" borderId="183" xfId="2" applyNumberFormat="1" applyFont="1" applyFill="1" applyBorder="1" applyAlignment="1" applyProtection="1">
      <alignment horizontal="right" vertical="center" shrinkToFit="1"/>
    </xf>
    <xf numFmtId="188" fontId="72" fillId="0" borderId="63" xfId="2" applyNumberFormat="1" applyFont="1" applyFill="1" applyBorder="1" applyAlignment="1" applyProtection="1">
      <alignment horizontal="right" vertical="center" shrinkToFit="1"/>
    </xf>
    <xf numFmtId="188" fontId="72" fillId="0" borderId="71" xfId="2" applyNumberFormat="1" applyFont="1" applyFill="1" applyBorder="1" applyAlignment="1" applyProtection="1">
      <alignment horizontal="right" vertical="center" shrinkToFit="1"/>
    </xf>
    <xf numFmtId="188" fontId="72" fillId="0" borderId="64" xfId="2" applyNumberFormat="1" applyFont="1" applyFill="1" applyBorder="1" applyAlignment="1" applyProtection="1">
      <alignment horizontal="right" vertical="center" shrinkToFit="1"/>
    </xf>
    <xf numFmtId="215" fontId="72" fillId="8" borderId="180" xfId="2" applyNumberFormat="1" applyFont="1" applyFill="1" applyBorder="1" applyAlignment="1" applyProtection="1">
      <alignment horizontal="right" vertical="center" shrinkToFit="1"/>
    </xf>
    <xf numFmtId="215" fontId="72" fillId="8" borderId="184" xfId="2" applyNumberFormat="1" applyFont="1" applyFill="1" applyBorder="1" applyAlignment="1" applyProtection="1">
      <alignment horizontal="right" vertical="center" shrinkToFit="1"/>
    </xf>
    <xf numFmtId="0" fontId="5" fillId="2" borderId="171" xfId="0" applyFont="1" applyFill="1" applyBorder="1" applyAlignment="1" applyProtection="1">
      <alignment horizontal="center" vertical="center" wrapText="1"/>
      <protection locked="0"/>
    </xf>
    <xf numFmtId="225" fontId="72" fillId="15" borderId="5" xfId="2" applyNumberFormat="1" applyFont="1" applyFill="1" applyBorder="1" applyAlignment="1" applyProtection="1">
      <alignment horizontal="right" vertical="center" shrinkToFit="1"/>
      <protection locked="0"/>
    </xf>
    <xf numFmtId="225" fontId="72" fillId="15" borderId="13" xfId="2" applyNumberFormat="1" applyFont="1" applyFill="1" applyBorder="1" applyAlignment="1" applyProtection="1">
      <alignment horizontal="right" vertical="center" shrinkToFit="1"/>
      <protection locked="0"/>
    </xf>
    <xf numFmtId="225" fontId="72" fillId="15" borderId="14" xfId="2" applyNumberFormat="1" applyFont="1" applyFill="1" applyBorder="1" applyAlignment="1" applyProtection="1">
      <alignment horizontal="right" vertical="center" shrinkToFit="1"/>
      <protection locked="0"/>
    </xf>
    <xf numFmtId="176" fontId="72" fillId="0" borderId="5" xfId="2" applyNumberFormat="1" applyFont="1" applyFill="1" applyBorder="1" applyAlignment="1" applyProtection="1">
      <alignment horizontal="right" vertical="center" shrinkToFit="1"/>
    </xf>
    <xf numFmtId="176" fontId="72" fillId="0" borderId="13" xfId="2" applyNumberFormat="1" applyFont="1" applyFill="1" applyBorder="1" applyAlignment="1" applyProtection="1">
      <alignment horizontal="right" vertical="center" shrinkToFit="1"/>
    </xf>
    <xf numFmtId="0" fontId="29" fillId="21" borderId="145" xfId="0" applyFont="1" applyFill="1" applyBorder="1" applyAlignment="1" applyProtection="1">
      <alignment horizontal="center" vertical="center"/>
      <protection locked="0"/>
    </xf>
    <xf numFmtId="0" fontId="5" fillId="21" borderId="145" xfId="0" applyFont="1" applyFill="1" applyBorder="1" applyAlignment="1" applyProtection="1">
      <alignment horizontal="center" vertical="center"/>
      <protection locked="0"/>
    </xf>
    <xf numFmtId="0" fontId="29" fillId="0" borderId="145" xfId="0" applyFont="1" applyBorder="1" applyAlignment="1" applyProtection="1">
      <alignment horizontal="left" vertical="center"/>
      <protection locked="0"/>
    </xf>
    <xf numFmtId="208" fontId="6" fillId="0" borderId="16" xfId="0" applyNumberFormat="1" applyFont="1" applyBorder="1" applyAlignment="1" applyProtection="1">
      <alignment horizontal="right" vertical="center" shrinkToFit="1"/>
      <protection locked="0"/>
    </xf>
    <xf numFmtId="208" fontId="6" fillId="0" borderId="4" xfId="0" applyNumberFormat="1" applyFont="1" applyBorder="1" applyAlignment="1" applyProtection="1">
      <alignment horizontal="right" vertical="center" shrinkToFit="1"/>
      <protection locked="0"/>
    </xf>
    <xf numFmtId="0" fontId="5" fillId="15" borderId="10" xfId="0" applyFont="1" applyFill="1" applyBorder="1" applyAlignment="1" applyProtection="1">
      <alignment horizontal="center" vertical="center" wrapText="1"/>
      <protection locked="0"/>
    </xf>
    <xf numFmtId="0" fontId="5" fillId="15" borderId="6" xfId="0" applyFont="1" applyFill="1" applyBorder="1" applyAlignment="1" applyProtection="1">
      <alignment horizontal="center" vertical="center" wrapText="1"/>
      <protection locked="0"/>
    </xf>
    <xf numFmtId="0" fontId="5" fillId="15" borderId="151" xfId="0" applyFont="1" applyFill="1" applyBorder="1" applyAlignment="1" applyProtection="1">
      <alignment horizontal="center" vertical="center" wrapText="1"/>
      <protection locked="0"/>
    </xf>
    <xf numFmtId="0" fontId="5" fillId="15" borderId="13" xfId="0" applyFont="1" applyFill="1" applyBorder="1" applyAlignment="1" applyProtection="1">
      <alignment horizontal="center" vertical="center" wrapText="1"/>
      <protection locked="0"/>
    </xf>
    <xf numFmtId="49" fontId="5" fillId="15" borderId="10" xfId="0" applyNumberFormat="1" applyFont="1" applyFill="1" applyBorder="1" applyAlignment="1" applyProtection="1">
      <alignment horizontal="center"/>
      <protection locked="0"/>
    </xf>
    <xf numFmtId="49" fontId="5" fillId="15" borderId="6" xfId="0" applyNumberFormat="1" applyFont="1" applyFill="1" applyBorder="1" applyAlignment="1" applyProtection="1">
      <alignment horizontal="center"/>
      <protection locked="0"/>
    </xf>
    <xf numFmtId="49" fontId="5" fillId="15" borderId="151" xfId="0" applyNumberFormat="1" applyFont="1" applyFill="1" applyBorder="1" applyAlignment="1" applyProtection="1">
      <alignment horizontal="center"/>
      <protection locked="0"/>
    </xf>
    <xf numFmtId="49" fontId="5" fillId="15" borderId="5" xfId="0" applyNumberFormat="1" applyFont="1" applyFill="1" applyBorder="1" applyAlignment="1" applyProtection="1">
      <alignment horizontal="center"/>
      <protection locked="0"/>
    </xf>
    <xf numFmtId="49" fontId="5" fillId="15" borderId="13" xfId="0" applyNumberFormat="1" applyFont="1" applyFill="1" applyBorder="1" applyAlignment="1" applyProtection="1">
      <alignment horizontal="center"/>
      <protection locked="0"/>
    </xf>
    <xf numFmtId="49" fontId="5" fillId="15" borderId="14" xfId="0" applyNumberFormat="1" applyFont="1" applyFill="1" applyBorder="1" applyAlignment="1" applyProtection="1">
      <alignment horizontal="center"/>
      <protection locked="0"/>
    </xf>
    <xf numFmtId="225" fontId="72" fillId="15" borderId="10" xfId="2" applyNumberFormat="1" applyFont="1" applyFill="1" applyBorder="1" applyAlignment="1" applyProtection="1">
      <alignment horizontal="center" shrinkToFit="1"/>
      <protection locked="0"/>
    </xf>
    <xf numFmtId="225" fontId="72" fillId="15" borderId="6" xfId="2" applyNumberFormat="1" applyFont="1" applyFill="1" applyBorder="1" applyAlignment="1" applyProtection="1">
      <alignment horizontal="center" shrinkToFit="1"/>
      <protection locked="0"/>
    </xf>
    <xf numFmtId="225" fontId="72" fillId="15" borderId="151" xfId="2" applyNumberFormat="1" applyFont="1" applyFill="1" applyBorder="1" applyAlignment="1" applyProtection="1">
      <alignment horizontal="center" shrinkToFit="1"/>
      <protection locked="0"/>
    </xf>
    <xf numFmtId="225" fontId="72" fillId="15" borderId="5" xfId="2" applyNumberFormat="1" applyFont="1" applyFill="1" applyBorder="1" applyAlignment="1" applyProtection="1">
      <alignment horizontal="center" shrinkToFit="1"/>
      <protection locked="0"/>
    </xf>
    <xf numFmtId="225" fontId="72" fillId="15" borderId="13" xfId="2" applyNumberFormat="1" applyFont="1" applyFill="1" applyBorder="1" applyAlignment="1" applyProtection="1">
      <alignment horizontal="center" shrinkToFit="1"/>
      <protection locked="0"/>
    </xf>
    <xf numFmtId="225" fontId="72" fillId="15" borderId="14" xfId="2" applyNumberFormat="1" applyFont="1" applyFill="1" applyBorder="1" applyAlignment="1" applyProtection="1">
      <alignment horizontal="center" shrinkToFit="1"/>
      <protection locked="0"/>
    </xf>
    <xf numFmtId="9" fontId="5" fillId="8" borderId="10" xfId="0" applyNumberFormat="1" applyFont="1" applyFill="1" applyBorder="1" applyAlignment="1" applyProtection="1">
      <alignment horizontal="right"/>
      <protection locked="0"/>
    </xf>
    <xf numFmtId="9" fontId="5" fillId="8" borderId="6" xfId="0" applyNumberFormat="1" applyFont="1" applyFill="1" applyBorder="1" applyAlignment="1" applyProtection="1">
      <alignment horizontal="right"/>
      <protection locked="0"/>
    </xf>
    <xf numFmtId="9" fontId="5" fillId="8" borderId="151" xfId="0" applyNumberFormat="1" applyFont="1" applyFill="1" applyBorder="1" applyAlignment="1" applyProtection="1">
      <alignment horizontal="right"/>
      <protection locked="0"/>
    </xf>
    <xf numFmtId="9" fontId="5" fillId="8" borderId="5" xfId="0" applyNumberFormat="1" applyFont="1" applyFill="1" applyBorder="1" applyAlignment="1" applyProtection="1">
      <alignment horizontal="right"/>
      <protection locked="0"/>
    </xf>
    <xf numFmtId="9" fontId="5" fillId="8" borderId="13" xfId="0" applyNumberFormat="1" applyFont="1" applyFill="1" applyBorder="1" applyAlignment="1" applyProtection="1">
      <alignment horizontal="right"/>
      <protection locked="0"/>
    </xf>
    <xf numFmtId="9" fontId="5" fillId="8" borderId="14" xfId="0" applyNumberFormat="1" applyFont="1" applyFill="1" applyBorder="1" applyAlignment="1" applyProtection="1">
      <alignment horizontal="right"/>
      <protection locked="0"/>
    </xf>
    <xf numFmtId="49" fontId="5" fillId="8" borderId="10" xfId="0" applyNumberFormat="1" applyFont="1" applyFill="1" applyBorder="1" applyAlignment="1" applyProtection="1">
      <alignment horizontal="center"/>
      <protection locked="0"/>
    </xf>
    <xf numFmtId="49" fontId="5" fillId="8" borderId="6" xfId="0" applyNumberFormat="1" applyFont="1" applyFill="1" applyBorder="1" applyAlignment="1" applyProtection="1">
      <alignment horizontal="center"/>
      <protection locked="0"/>
    </xf>
    <xf numFmtId="49" fontId="5" fillId="8" borderId="151" xfId="0" applyNumberFormat="1" applyFont="1" applyFill="1" applyBorder="1" applyAlignment="1" applyProtection="1">
      <alignment horizontal="center"/>
      <protection locked="0"/>
    </xf>
    <xf numFmtId="49" fontId="5" fillId="8" borderId="5" xfId="0" applyNumberFormat="1" applyFont="1" applyFill="1" applyBorder="1" applyAlignment="1" applyProtection="1">
      <alignment horizontal="center"/>
      <protection locked="0"/>
    </xf>
    <xf numFmtId="49" fontId="5" fillId="8" borderId="13" xfId="0" applyNumberFormat="1" applyFont="1" applyFill="1" applyBorder="1" applyAlignment="1" applyProtection="1">
      <alignment horizontal="center"/>
      <protection locked="0"/>
    </xf>
    <xf numFmtId="49" fontId="5" fillId="8" borderId="14" xfId="0" applyNumberFormat="1" applyFont="1" applyFill="1" applyBorder="1" applyAlignment="1" applyProtection="1">
      <alignment horizontal="center"/>
      <protection locked="0"/>
    </xf>
    <xf numFmtId="0" fontId="5" fillId="2" borderId="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47" xfId="0" applyFont="1" applyFill="1" applyBorder="1" applyAlignment="1" applyProtection="1">
      <alignment horizontal="center" vertical="center" wrapText="1"/>
      <protection locked="0"/>
    </xf>
    <xf numFmtId="0" fontId="5" fillId="2" borderId="148" xfId="0" applyFont="1" applyFill="1" applyBorder="1" applyAlignment="1" applyProtection="1">
      <alignment horizontal="center" vertical="center" wrapText="1"/>
      <protection locked="0"/>
    </xf>
    <xf numFmtId="0" fontId="5" fillId="2" borderId="146" xfId="0" applyFont="1" applyFill="1" applyBorder="1" applyAlignment="1" applyProtection="1">
      <alignment horizontal="center" vertical="center" shrinkToFit="1"/>
      <protection locked="0"/>
    </xf>
    <xf numFmtId="0" fontId="5" fillId="2" borderId="147" xfId="0" applyFont="1" applyFill="1" applyBorder="1" applyAlignment="1" applyProtection="1">
      <alignment horizontal="center" vertical="center" shrinkToFit="1"/>
      <protection locked="0"/>
    </xf>
    <xf numFmtId="0" fontId="5" fillId="2" borderId="148" xfId="0" applyFont="1" applyFill="1" applyBorder="1" applyAlignment="1" applyProtection="1">
      <alignment horizontal="center" vertical="center" shrinkToFit="1"/>
      <protection locked="0"/>
    </xf>
    <xf numFmtId="225" fontId="72" fillId="19" borderId="10" xfId="2" applyNumberFormat="1" applyFont="1" applyFill="1" applyBorder="1" applyAlignment="1" applyProtection="1">
      <alignment horizontal="right" vertical="center" shrinkToFit="1"/>
      <protection locked="0"/>
    </xf>
    <xf numFmtId="225" fontId="72" fillId="19" borderId="6" xfId="2" applyNumberFormat="1" applyFont="1" applyFill="1" applyBorder="1" applyAlignment="1" applyProtection="1">
      <alignment horizontal="right" vertical="center" shrinkToFit="1"/>
      <protection locked="0"/>
    </xf>
    <xf numFmtId="225" fontId="72" fillId="19" borderId="151" xfId="2" applyNumberFormat="1" applyFont="1" applyFill="1" applyBorder="1" applyAlignment="1" applyProtection="1">
      <alignment horizontal="right" vertical="center" shrinkToFit="1"/>
      <protection locked="0"/>
    </xf>
    <xf numFmtId="197" fontId="72" fillId="19" borderId="146" xfId="2" applyNumberFormat="1" applyFont="1" applyFill="1" applyBorder="1" applyAlignment="1" applyProtection="1">
      <alignment horizontal="right" vertical="center" shrinkToFit="1"/>
      <protection locked="0"/>
    </xf>
    <xf numFmtId="197" fontId="72" fillId="19" borderId="147" xfId="2" applyNumberFormat="1" applyFont="1" applyFill="1" applyBorder="1" applyAlignment="1" applyProtection="1">
      <alignment horizontal="right" vertical="center" shrinkToFit="1"/>
      <protection locked="0"/>
    </xf>
    <xf numFmtId="197" fontId="72" fillId="19" borderId="148" xfId="2" applyNumberFormat="1" applyFont="1" applyFill="1" applyBorder="1" applyAlignment="1" applyProtection="1">
      <alignment horizontal="right" vertical="center" shrinkToFit="1"/>
      <protection locked="0"/>
    </xf>
    <xf numFmtId="187" fontId="72" fillId="0" borderId="146" xfId="2" applyNumberFormat="1" applyFont="1" applyFill="1" applyBorder="1" applyAlignment="1" applyProtection="1">
      <alignment horizontal="right" shrinkToFit="1"/>
    </xf>
    <xf numFmtId="187" fontId="72" fillId="0" borderId="147" xfId="2" applyNumberFormat="1" applyFont="1" applyFill="1" applyBorder="1" applyAlignment="1" applyProtection="1">
      <alignment horizontal="right" shrinkToFit="1"/>
    </xf>
    <xf numFmtId="201" fontId="11" fillId="0" borderId="147" xfId="2" applyNumberFormat="1" applyFont="1" applyFill="1" applyBorder="1" applyAlignment="1" applyProtection="1">
      <alignment horizontal="center" shrinkToFit="1"/>
      <protection locked="0"/>
    </xf>
    <xf numFmtId="201" fontId="11" fillId="0" borderId="148" xfId="2" applyNumberFormat="1" applyFont="1" applyFill="1" applyBorder="1" applyAlignment="1" applyProtection="1">
      <alignment horizontal="center" shrinkToFit="1"/>
      <protection locked="0"/>
    </xf>
    <xf numFmtId="181" fontId="72" fillId="8" borderId="145" xfId="0" applyNumberFormat="1" applyFont="1" applyFill="1" applyBorder="1" applyAlignment="1" applyProtection="1">
      <alignment horizontal="right" shrinkToFit="1"/>
      <protection locked="0"/>
    </xf>
    <xf numFmtId="225" fontId="72" fillId="15" borderId="146" xfId="2" applyNumberFormat="1" applyFont="1" applyFill="1" applyBorder="1" applyAlignment="1" applyProtection="1">
      <alignment horizontal="right" vertical="center" shrinkToFit="1"/>
      <protection locked="0"/>
    </xf>
    <xf numFmtId="225" fontId="72" fillId="15" borderId="147" xfId="2" applyNumberFormat="1" applyFont="1" applyFill="1" applyBorder="1" applyAlignment="1" applyProtection="1">
      <alignment horizontal="right" vertical="center" shrinkToFit="1"/>
      <protection locked="0"/>
    </xf>
    <xf numFmtId="225" fontId="72" fillId="15" borderId="148" xfId="2" applyNumberFormat="1" applyFont="1" applyFill="1" applyBorder="1" applyAlignment="1" applyProtection="1">
      <alignment horizontal="right" vertical="center" shrinkToFit="1"/>
      <protection locked="0"/>
    </xf>
    <xf numFmtId="0" fontId="5" fillId="15" borderId="10" xfId="0" applyFont="1" applyFill="1" applyBorder="1" applyAlignment="1" applyProtection="1">
      <alignment horizontal="center" vertical="center"/>
      <protection locked="0"/>
    </xf>
    <xf numFmtId="0" fontId="5" fillId="15" borderId="6" xfId="0" applyFont="1" applyFill="1" applyBorder="1" applyAlignment="1" applyProtection="1">
      <alignment horizontal="center" vertical="center"/>
      <protection locked="0"/>
    </xf>
    <xf numFmtId="0" fontId="5" fillId="19" borderId="146" xfId="0" applyFont="1" applyFill="1" applyBorder="1" applyAlignment="1" applyProtection="1">
      <alignment horizontal="center" vertical="top" wrapText="1"/>
      <protection locked="0"/>
    </xf>
    <xf numFmtId="0" fontId="5" fillId="19" borderId="147" xfId="0" applyFont="1" applyFill="1" applyBorder="1" applyAlignment="1" applyProtection="1">
      <alignment horizontal="center" vertical="top" wrapText="1"/>
      <protection locked="0"/>
    </xf>
    <xf numFmtId="0" fontId="5" fillId="19" borderId="148" xfId="0" applyFont="1" applyFill="1" applyBorder="1" applyAlignment="1" applyProtection="1">
      <alignment horizontal="center" vertical="top" wrapText="1"/>
      <protection locked="0"/>
    </xf>
    <xf numFmtId="0" fontId="5" fillId="15" borderId="146" xfId="0" applyFont="1" applyFill="1" applyBorder="1" applyAlignment="1" applyProtection="1">
      <alignment horizontal="center"/>
      <protection locked="0"/>
    </xf>
    <xf numFmtId="0" fontId="5" fillId="15" borderId="147" xfId="0" applyFont="1" applyFill="1" applyBorder="1" applyAlignment="1" applyProtection="1">
      <alignment horizontal="center"/>
      <protection locked="0"/>
    </xf>
    <xf numFmtId="0" fontId="5"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5" fillId="15" borderId="146" xfId="0" applyFont="1" applyFill="1" applyBorder="1" applyAlignment="1" applyProtection="1">
      <alignment horizontal="center" vertical="center"/>
      <protection locked="0"/>
    </xf>
    <xf numFmtId="0" fontId="5" fillId="15" borderId="147" xfId="0" applyFont="1" applyFill="1" applyBorder="1" applyAlignment="1" applyProtection="1">
      <alignment horizontal="center" vertical="center"/>
      <protection locked="0"/>
    </xf>
    <xf numFmtId="0" fontId="42" fillId="15" borderId="146" xfId="0" applyFont="1" applyFill="1" applyBorder="1" applyAlignment="1" applyProtection="1">
      <alignment horizontal="center" vertical="center" wrapText="1"/>
      <protection locked="0"/>
    </xf>
    <xf numFmtId="0" fontId="42" fillId="15" borderId="147" xfId="0" applyFont="1" applyFill="1" applyBorder="1" applyAlignment="1" applyProtection="1">
      <alignment horizontal="center" vertical="center" wrapText="1"/>
      <protection locked="0"/>
    </xf>
    <xf numFmtId="0" fontId="5" fillId="2" borderId="146" xfId="0" applyFont="1" applyFill="1" applyBorder="1" applyAlignment="1" applyProtection="1">
      <alignment horizontal="center" vertical="top" wrapText="1"/>
      <protection locked="0"/>
    </xf>
    <xf numFmtId="0" fontId="5" fillId="2" borderId="147" xfId="0" applyFont="1" applyFill="1" applyBorder="1" applyAlignment="1" applyProtection="1">
      <alignment horizontal="center" vertical="top" wrapText="1"/>
      <protection locked="0"/>
    </xf>
    <xf numFmtId="0" fontId="5" fillId="2" borderId="148" xfId="0" applyFont="1" applyFill="1" applyBorder="1" applyAlignment="1" applyProtection="1">
      <alignment horizontal="center" vertical="top" wrapText="1"/>
      <protection locked="0"/>
    </xf>
    <xf numFmtId="0" fontId="55" fillId="21" borderId="146" xfId="5" applyFont="1" applyFill="1" applyBorder="1" applyAlignment="1" applyProtection="1">
      <alignment horizontal="center" vertical="center" wrapText="1"/>
      <protection locked="0"/>
    </xf>
    <xf numFmtId="0" fontId="55" fillId="21" borderId="147" xfId="5" applyFont="1" applyFill="1" applyBorder="1" applyAlignment="1" applyProtection="1">
      <alignment horizontal="center" vertical="center" wrapText="1"/>
      <protection locked="0"/>
    </xf>
    <xf numFmtId="0" fontId="55" fillId="21" borderId="148" xfId="5" applyFont="1" applyFill="1" applyBorder="1" applyAlignment="1" applyProtection="1">
      <alignment horizontal="center" vertical="center" wrapText="1"/>
      <protection locked="0"/>
    </xf>
    <xf numFmtId="0" fontId="109" fillId="2" borderId="145" xfId="0" applyFont="1" applyFill="1" applyBorder="1" applyAlignment="1" applyProtection="1">
      <alignment horizontal="center" vertical="center" shrinkToFit="1"/>
      <protection locked="0"/>
    </xf>
    <xf numFmtId="0" fontId="6" fillId="19" borderId="145" xfId="0" applyFont="1" applyFill="1" applyBorder="1" applyAlignment="1" applyProtection="1">
      <alignment horizontal="center" vertical="center"/>
      <protection locked="0"/>
    </xf>
    <xf numFmtId="0" fontId="5" fillId="0" borderId="146" xfId="5" applyFont="1" applyBorder="1" applyAlignment="1" applyProtection="1">
      <alignment vertical="center" wrapText="1"/>
      <protection locked="0"/>
    </xf>
    <xf numFmtId="0" fontId="5" fillId="0" borderId="147" xfId="5" applyFont="1" applyBorder="1" applyAlignment="1" applyProtection="1">
      <alignment vertical="center" wrapText="1"/>
      <protection locked="0"/>
    </xf>
    <xf numFmtId="0" fontId="5" fillId="0" borderId="148" xfId="5" applyFont="1" applyBorder="1" applyAlignment="1" applyProtection="1">
      <alignment vertical="center" wrapText="1"/>
      <protection locked="0"/>
    </xf>
    <xf numFmtId="0" fontId="7" fillId="0" borderId="0" xfId="0" applyFont="1" applyAlignment="1" applyProtection="1">
      <alignment horizontal="left" vertical="top"/>
      <protection locked="0"/>
    </xf>
    <xf numFmtId="9" fontId="6" fillId="8" borderId="146" xfId="1" applyFont="1" applyFill="1" applyBorder="1" applyAlignment="1" applyProtection="1">
      <alignment horizontal="right" vertical="center" shrinkToFit="1"/>
      <protection locked="0"/>
    </xf>
    <xf numFmtId="9" fontId="6" fillId="8" borderId="148" xfId="1" applyFont="1" applyFill="1" applyBorder="1" applyAlignment="1" applyProtection="1">
      <alignment horizontal="right" vertical="center" shrinkToFit="1"/>
      <protection locked="0"/>
    </xf>
    <xf numFmtId="0" fontId="29" fillId="0" borderId="12" xfId="0" quotePrefix="1" applyFont="1" applyBorder="1" applyAlignment="1" applyProtection="1">
      <alignment horizontal="center" vertical="center" shrinkToFit="1"/>
      <protection locked="0"/>
    </xf>
    <xf numFmtId="0" fontId="29" fillId="0" borderId="0" xfId="0" quotePrefix="1" applyFont="1" applyAlignment="1" applyProtection="1">
      <alignment horizontal="center" vertical="center" shrinkToFit="1"/>
      <protection locked="0"/>
    </xf>
    <xf numFmtId="207" fontId="6" fillId="15" borderId="146" xfId="0" applyNumberFormat="1" applyFont="1" applyFill="1" applyBorder="1" applyAlignment="1" applyProtection="1">
      <alignment horizontal="right" vertical="center" shrinkToFit="1"/>
      <protection locked="0"/>
    </xf>
    <xf numFmtId="207" fontId="6" fillId="15" borderId="148" xfId="0" applyNumberFormat="1" applyFont="1" applyFill="1" applyBorder="1" applyAlignment="1" applyProtection="1">
      <alignment horizontal="right" vertical="center" shrinkToFit="1"/>
      <protection locked="0"/>
    </xf>
    <xf numFmtId="207" fontId="6" fillId="8" borderId="145" xfId="0" applyNumberFormat="1" applyFont="1" applyFill="1" applyBorder="1" applyAlignment="1" applyProtection="1">
      <alignment horizontal="right" vertical="center" shrinkToFit="1"/>
      <protection locked="0"/>
    </xf>
    <xf numFmtId="0" fontId="5" fillId="0" borderId="1"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shrinkToFit="1"/>
      <protection locked="0"/>
    </xf>
    <xf numFmtId="219" fontId="72" fillId="0" borderId="1" xfId="2" applyNumberFormat="1" applyFont="1" applyFill="1" applyBorder="1" applyAlignment="1" applyProtection="1">
      <alignment horizontal="right" vertical="center" shrinkToFit="1"/>
      <protection locked="0"/>
    </xf>
    <xf numFmtId="0" fontId="8" fillId="3"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shrinkToFit="1"/>
      <protection locked="0"/>
    </xf>
    <xf numFmtId="0" fontId="30" fillId="0" borderId="17" xfId="0" applyFont="1" applyBorder="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0" fillId="0" borderId="19" xfId="0" applyFont="1" applyBorder="1" applyAlignment="1" applyProtection="1">
      <alignment horizontal="left" vertical="center" wrapText="1"/>
      <protection locked="0"/>
    </xf>
    <xf numFmtId="0" fontId="30" fillId="0" borderId="20"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21" xfId="0" applyFont="1" applyBorder="1" applyAlignment="1" applyProtection="1">
      <alignment horizontal="left" vertical="center" wrapText="1"/>
      <protection locked="0"/>
    </xf>
    <xf numFmtId="0" fontId="30" fillId="0" borderId="23" xfId="0" applyFont="1" applyBorder="1" applyAlignment="1" applyProtection="1">
      <alignment horizontal="left" vertical="center" wrapText="1"/>
      <protection locked="0"/>
    </xf>
    <xf numFmtId="0" fontId="30" fillId="0" borderId="22" xfId="0" applyFont="1" applyBorder="1" applyAlignment="1" applyProtection="1">
      <alignment horizontal="left" vertical="center" wrapText="1"/>
      <protection locked="0"/>
    </xf>
    <xf numFmtId="0" fontId="30" fillId="0" borderId="24" xfId="0" applyFont="1" applyBorder="1" applyAlignment="1" applyProtection="1">
      <alignment horizontal="left" vertical="center" wrapText="1"/>
      <protection locked="0"/>
    </xf>
    <xf numFmtId="228" fontId="121" fillId="19" borderId="146" xfId="21" applyNumberFormat="1" applyFont="1" applyFill="1" applyBorder="1" applyAlignment="1">
      <alignment horizontal="center" vertical="center" shrinkToFit="1"/>
    </xf>
    <xf numFmtId="228" fontId="121" fillId="19" borderId="148" xfId="21" applyNumberFormat="1" applyFont="1" applyFill="1" applyBorder="1" applyAlignment="1">
      <alignment horizontal="center" vertical="center" shrinkToFit="1"/>
    </xf>
    <xf numFmtId="0" fontId="120" fillId="15" borderId="145" xfId="10" applyFont="1" applyFill="1" applyBorder="1" applyAlignment="1">
      <alignment horizontal="center" vertical="center"/>
    </xf>
    <xf numFmtId="0" fontId="122" fillId="15" borderId="145" xfId="21" applyFont="1" applyFill="1" applyBorder="1" applyAlignment="1">
      <alignment horizontal="center" vertical="center"/>
    </xf>
    <xf numFmtId="0" fontId="119" fillId="0" borderId="145" xfId="10" applyFont="1" applyBorder="1" applyAlignment="1">
      <alignment horizontal="center" vertical="center"/>
    </xf>
    <xf numFmtId="0" fontId="119" fillId="0" borderId="145" xfId="10" applyFont="1" applyBorder="1" applyAlignment="1">
      <alignment horizontal="center" vertical="center" wrapText="1"/>
    </xf>
    <xf numFmtId="0" fontId="5" fillId="2" borderId="145" xfId="0" applyFont="1" applyFill="1" applyBorder="1" applyAlignment="1">
      <alignment horizontal="center" vertical="center"/>
    </xf>
    <xf numFmtId="0" fontId="5" fillId="2" borderId="145" xfId="0" applyFont="1" applyFill="1" applyBorder="1" applyAlignment="1">
      <alignment horizontal="center" vertical="center" wrapText="1"/>
    </xf>
    <xf numFmtId="0" fontId="5" fillId="15" borderId="146" xfId="0" applyFont="1" applyFill="1" applyBorder="1" applyAlignment="1">
      <alignment horizontal="center" vertical="center"/>
    </xf>
    <xf numFmtId="0" fontId="5" fillId="15" borderId="147" xfId="0" applyFont="1" applyFill="1" applyBorder="1" applyAlignment="1">
      <alignment horizontal="center" vertical="center"/>
    </xf>
    <xf numFmtId="0" fontId="42" fillId="15" borderId="146" xfId="0" applyFont="1" applyFill="1" applyBorder="1" applyAlignment="1">
      <alignment horizontal="center" vertical="center" wrapText="1"/>
    </xf>
    <xf numFmtId="0" fontId="42" fillId="15" borderId="147" xfId="0" applyFont="1" applyFill="1" applyBorder="1" applyAlignment="1">
      <alignment horizontal="center" vertical="center" wrapText="1"/>
    </xf>
    <xf numFmtId="181" fontId="72" fillId="8" borderId="25" xfId="0" applyNumberFormat="1" applyFont="1" applyFill="1" applyBorder="1" applyAlignment="1">
      <alignment horizontal="center" shrinkToFit="1"/>
    </xf>
    <xf numFmtId="181" fontId="72" fillId="8" borderId="69" xfId="0" applyNumberFormat="1" applyFont="1" applyFill="1" applyBorder="1" applyAlignment="1">
      <alignment horizontal="center" shrinkToFit="1"/>
    </xf>
    <xf numFmtId="181" fontId="72" fillId="8" borderId="70" xfId="0" applyNumberFormat="1" applyFont="1" applyFill="1" applyBorder="1" applyAlignment="1">
      <alignment horizontal="center" shrinkToFit="1"/>
    </xf>
    <xf numFmtId="9" fontId="5" fillId="8" borderId="25" xfId="0" applyNumberFormat="1" applyFont="1" applyFill="1" applyBorder="1" applyAlignment="1" applyProtection="1">
      <alignment horizontal="center"/>
      <protection locked="0"/>
    </xf>
    <xf numFmtId="9" fontId="5" fillId="8" borderId="69" xfId="0" applyNumberFormat="1" applyFont="1" applyFill="1" applyBorder="1" applyAlignment="1" applyProtection="1">
      <alignment horizontal="center"/>
      <protection locked="0"/>
    </xf>
    <xf numFmtId="9" fontId="5" fillId="8" borderId="70" xfId="0" applyNumberFormat="1" applyFont="1" applyFill="1" applyBorder="1" applyAlignment="1" applyProtection="1">
      <alignment horizontal="center"/>
      <protection locked="0"/>
    </xf>
    <xf numFmtId="9" fontId="5" fillId="15" borderId="10" xfId="0" applyNumberFormat="1" applyFont="1" applyFill="1" applyBorder="1" applyAlignment="1" applyProtection="1">
      <alignment horizontal="right"/>
      <protection locked="0"/>
    </xf>
    <xf numFmtId="9" fontId="5" fillId="15" borderId="6" xfId="0" applyNumberFormat="1" applyFont="1" applyFill="1" applyBorder="1" applyAlignment="1" applyProtection="1">
      <alignment horizontal="right"/>
      <protection locked="0"/>
    </xf>
    <xf numFmtId="9" fontId="5" fillId="15" borderId="151" xfId="0" applyNumberFormat="1" applyFont="1" applyFill="1" applyBorder="1" applyAlignment="1" applyProtection="1">
      <alignment horizontal="right"/>
      <protection locked="0"/>
    </xf>
    <xf numFmtId="9" fontId="5" fillId="15" borderId="185" xfId="0" applyNumberFormat="1" applyFont="1" applyFill="1" applyBorder="1" applyAlignment="1" applyProtection="1">
      <alignment horizontal="right"/>
      <protection locked="0"/>
    </xf>
    <xf numFmtId="9" fontId="5" fillId="15" borderId="186" xfId="0" applyNumberFormat="1" applyFont="1" applyFill="1" applyBorder="1" applyAlignment="1" applyProtection="1">
      <alignment horizontal="right"/>
      <protection locked="0"/>
    </xf>
    <xf numFmtId="9" fontId="5" fillId="15" borderId="187" xfId="0" applyNumberFormat="1" applyFont="1" applyFill="1" applyBorder="1" applyAlignment="1" applyProtection="1">
      <alignment horizontal="right"/>
      <protection locked="0"/>
    </xf>
    <xf numFmtId="0" fontId="5" fillId="2" borderId="25"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225" fontId="72" fillId="8" borderId="25" xfId="2" applyNumberFormat="1" applyFont="1" applyFill="1" applyBorder="1" applyAlignment="1" applyProtection="1">
      <alignment horizontal="center" shrinkToFit="1"/>
    </xf>
    <xf numFmtId="225" fontId="72" fillId="8" borderId="70" xfId="2" applyNumberFormat="1" applyFont="1" applyFill="1" applyBorder="1" applyAlignment="1" applyProtection="1">
      <alignment horizontal="center" shrinkToFit="1"/>
    </xf>
    <xf numFmtId="0" fontId="124" fillId="0" borderId="25" xfId="2" applyNumberFormat="1" applyFont="1" applyFill="1" applyBorder="1" applyAlignment="1" applyProtection="1">
      <alignment horizontal="center" shrinkToFit="1"/>
    </xf>
    <xf numFmtId="0" fontId="124" fillId="0" borderId="69" xfId="2" applyNumberFormat="1" applyFont="1" applyFill="1" applyBorder="1" applyAlignment="1" applyProtection="1">
      <alignment horizontal="center" shrinkToFit="1"/>
    </xf>
    <xf numFmtId="201" fontId="11" fillId="0" borderId="6" xfId="2" applyNumberFormat="1" applyFont="1" applyFill="1" applyBorder="1" applyAlignment="1" applyProtection="1">
      <alignment horizontal="center" shrinkToFit="1"/>
    </xf>
    <xf numFmtId="201" fontId="11" fillId="0" borderId="151" xfId="2" applyNumberFormat="1" applyFont="1" applyFill="1" applyBorder="1" applyAlignment="1" applyProtection="1">
      <alignment horizontal="center" shrinkToFit="1"/>
    </xf>
    <xf numFmtId="201" fontId="11" fillId="0" borderId="186" xfId="2" applyNumberFormat="1" applyFont="1" applyFill="1" applyBorder="1" applyAlignment="1" applyProtection="1">
      <alignment horizontal="center" shrinkToFit="1"/>
    </xf>
    <xf numFmtId="201" fontId="11" fillId="0" borderId="187" xfId="2" applyNumberFormat="1" applyFont="1" applyFill="1" applyBorder="1" applyAlignment="1" applyProtection="1">
      <alignment horizontal="center" shrinkToFit="1"/>
    </xf>
    <xf numFmtId="181" fontId="72" fillId="8" borderId="10" xfId="0" applyNumberFormat="1" applyFont="1" applyFill="1" applyBorder="1" applyAlignment="1">
      <alignment horizontal="center" shrinkToFit="1"/>
    </xf>
    <xf numFmtId="181" fontId="72" fillId="8" borderId="6" xfId="0" applyNumberFormat="1" applyFont="1" applyFill="1" applyBorder="1" applyAlignment="1">
      <alignment horizontal="center" shrinkToFit="1"/>
    </xf>
    <xf numFmtId="181" fontId="72" fillId="8" borderId="151" xfId="0" applyNumberFormat="1" applyFont="1" applyFill="1" applyBorder="1" applyAlignment="1">
      <alignment horizontal="center" shrinkToFit="1"/>
    </xf>
    <xf numFmtId="181" fontId="72" fillId="8" borderId="185" xfId="0" applyNumberFormat="1" applyFont="1" applyFill="1" applyBorder="1" applyAlignment="1">
      <alignment horizontal="center" shrinkToFit="1"/>
    </xf>
    <xf numFmtId="181" fontId="72" fillId="8" borderId="186" xfId="0" applyNumberFormat="1" applyFont="1" applyFill="1" applyBorder="1" applyAlignment="1">
      <alignment horizontal="center" shrinkToFit="1"/>
    </xf>
    <xf numFmtId="181" fontId="72" fillId="8" borderId="187" xfId="0" applyNumberFormat="1" applyFont="1" applyFill="1" applyBorder="1" applyAlignment="1">
      <alignment horizontal="center" shrinkToFit="1"/>
    </xf>
    <xf numFmtId="0" fontId="5" fillId="2" borderId="185" xfId="0" applyFont="1" applyFill="1" applyBorder="1" applyAlignment="1" applyProtection="1">
      <alignment horizontal="center" vertical="center" wrapText="1"/>
      <protection locked="0"/>
    </xf>
    <xf numFmtId="0" fontId="5" fillId="2" borderId="186" xfId="0" applyFont="1" applyFill="1" applyBorder="1" applyAlignment="1" applyProtection="1">
      <alignment horizontal="center" vertical="center" wrapText="1"/>
      <protection locked="0"/>
    </xf>
    <xf numFmtId="0" fontId="5" fillId="2" borderId="187" xfId="0" applyFont="1" applyFill="1" applyBorder="1" applyAlignment="1" applyProtection="1">
      <alignment horizontal="center" vertical="center" wrapText="1"/>
      <protection locked="0"/>
    </xf>
    <xf numFmtId="225" fontId="72" fillId="15" borderId="185" xfId="2" applyNumberFormat="1" applyFont="1" applyFill="1" applyBorder="1" applyAlignment="1" applyProtection="1">
      <alignment horizontal="center" shrinkToFit="1"/>
      <protection locked="0"/>
    </xf>
    <xf numFmtId="225" fontId="72" fillId="15" borderId="187" xfId="2" applyNumberFormat="1" applyFont="1" applyFill="1" applyBorder="1" applyAlignment="1" applyProtection="1">
      <alignment horizontal="center" shrinkToFit="1"/>
      <protection locked="0"/>
    </xf>
    <xf numFmtId="38" fontId="123" fillId="0" borderId="10" xfId="2" applyFont="1" applyFill="1" applyBorder="1" applyAlignment="1" applyProtection="1">
      <alignment horizontal="center" shrinkToFit="1"/>
    </xf>
    <xf numFmtId="38" fontId="123" fillId="0" borderId="6" xfId="2" applyFont="1" applyFill="1" applyBorder="1" applyAlignment="1" applyProtection="1">
      <alignment horizontal="center" shrinkToFit="1"/>
    </xf>
    <xf numFmtId="38" fontId="123" fillId="0" borderId="185" xfId="2" applyFont="1" applyFill="1" applyBorder="1" applyAlignment="1" applyProtection="1">
      <alignment horizontal="center" shrinkToFit="1"/>
    </xf>
    <xf numFmtId="38" fontId="123" fillId="0" borderId="186" xfId="2" applyFont="1" applyFill="1" applyBorder="1" applyAlignment="1" applyProtection="1">
      <alignment horizontal="center" shrinkToFit="1"/>
    </xf>
    <xf numFmtId="38" fontId="123" fillId="0" borderId="5" xfId="2" applyFont="1" applyFill="1" applyBorder="1" applyAlignment="1" applyProtection="1">
      <alignment horizontal="center" shrinkToFit="1"/>
    </xf>
    <xf numFmtId="38" fontId="123" fillId="0" borderId="13" xfId="2" applyFont="1" applyFill="1" applyBorder="1" applyAlignment="1" applyProtection="1">
      <alignment horizontal="center" shrinkToFit="1"/>
    </xf>
    <xf numFmtId="181" fontId="72" fillId="8" borderId="5" xfId="0" applyNumberFormat="1" applyFont="1" applyFill="1" applyBorder="1" applyAlignment="1">
      <alignment horizontal="center" shrinkToFit="1"/>
    </xf>
    <xf numFmtId="181" fontId="72" fillId="8" borderId="13" xfId="0" applyNumberFormat="1" applyFont="1" applyFill="1" applyBorder="1" applyAlignment="1">
      <alignment horizontal="center" shrinkToFit="1"/>
    </xf>
    <xf numFmtId="181" fontId="72" fillId="8" borderId="14" xfId="0" applyNumberFormat="1" applyFont="1" applyFill="1" applyBorder="1" applyAlignment="1">
      <alignment horizontal="center" shrinkToFit="1"/>
    </xf>
    <xf numFmtId="9" fontId="5" fillId="15" borderId="5" xfId="0" applyNumberFormat="1" applyFont="1" applyFill="1" applyBorder="1" applyAlignment="1" applyProtection="1">
      <alignment horizontal="right"/>
      <protection locked="0"/>
    </xf>
    <xf numFmtId="9" fontId="5" fillId="15" borderId="13" xfId="0" applyNumberFormat="1" applyFont="1" applyFill="1" applyBorder="1" applyAlignment="1" applyProtection="1">
      <alignment horizontal="right"/>
      <protection locked="0"/>
    </xf>
    <xf numFmtId="9" fontId="5" fillId="15" borderId="14" xfId="0" applyNumberFormat="1" applyFont="1" applyFill="1" applyBorder="1" applyAlignment="1" applyProtection="1">
      <alignment horizontal="right"/>
      <protection locked="0"/>
    </xf>
    <xf numFmtId="201" fontId="11" fillId="0" borderId="13" xfId="2" applyNumberFormat="1" applyFont="1" applyFill="1" applyBorder="1" applyAlignment="1" applyProtection="1">
      <alignment horizontal="center" shrinkToFit="1"/>
    </xf>
    <xf numFmtId="201" fontId="11" fillId="0" borderId="14" xfId="2" applyNumberFormat="1" applyFont="1" applyFill="1" applyBorder="1" applyAlignment="1" applyProtection="1">
      <alignment horizontal="center" shrinkToFit="1"/>
    </xf>
    <xf numFmtId="0" fontId="7" fillId="2" borderId="10" xfId="0" applyFont="1" applyFill="1" applyBorder="1" applyAlignment="1" applyProtection="1">
      <alignment horizontal="center" vertical="center" wrapText="1" shrinkToFit="1"/>
      <protection locked="0"/>
    </xf>
    <xf numFmtId="0" fontId="7" fillId="2" borderId="151" xfId="0" applyFont="1" applyFill="1" applyBorder="1" applyAlignment="1" applyProtection="1">
      <alignment horizontal="center" vertical="center" wrapText="1" shrinkToFit="1"/>
      <protection locked="0"/>
    </xf>
    <xf numFmtId="0" fontId="7" fillId="2" borderId="5" xfId="0" applyFont="1" applyFill="1" applyBorder="1" applyAlignment="1" applyProtection="1">
      <alignment horizontal="center" vertical="center" wrapText="1" shrinkToFit="1"/>
      <protection locked="0"/>
    </xf>
    <xf numFmtId="0" fontId="7" fillId="2" borderId="14" xfId="0" applyFont="1" applyFill="1" applyBorder="1" applyAlignment="1" applyProtection="1">
      <alignment horizontal="center" vertical="center" wrapText="1" shrinkToFit="1"/>
      <protection locked="0"/>
    </xf>
    <xf numFmtId="0" fontId="10" fillId="0" borderId="0" xfId="11" applyFont="1" applyAlignment="1">
      <alignment horizontal="center" vertical="center"/>
    </xf>
    <xf numFmtId="0" fontId="29" fillId="0" borderId="20" xfId="11" applyFont="1" applyBorder="1" applyAlignment="1">
      <alignment vertical="center" wrapText="1"/>
    </xf>
    <xf numFmtId="0" fontId="29" fillId="0" borderId="0" xfId="11" applyFont="1" applyAlignment="1">
      <alignment vertical="center" wrapText="1"/>
    </xf>
    <xf numFmtId="0" fontId="29" fillId="0" borderId="21" xfId="11" applyFont="1" applyBorder="1" applyAlignment="1">
      <alignment vertical="center" wrapText="1"/>
    </xf>
    <xf numFmtId="0" fontId="29" fillId="0" borderId="23" xfId="11" applyFont="1" applyBorder="1">
      <alignment vertical="center"/>
    </xf>
    <xf numFmtId="0" fontId="29" fillId="0" borderId="22" xfId="11" applyFont="1" applyBorder="1">
      <alignment vertical="center"/>
    </xf>
    <xf numFmtId="0" fontId="29" fillId="0" borderId="24" xfId="11" applyFont="1" applyBorder="1">
      <alignment vertical="center"/>
    </xf>
    <xf numFmtId="0" fontId="6" fillId="0" borderId="0" xfId="11" applyFont="1" applyAlignment="1">
      <alignment horizontal="right" vertical="center"/>
    </xf>
    <xf numFmtId="0" fontId="21" fillId="3" borderId="0" xfId="5" applyFont="1" applyFill="1" applyAlignment="1">
      <alignment vertical="center" wrapText="1"/>
    </xf>
    <xf numFmtId="0" fontId="21" fillId="0" borderId="0" xfId="5" applyFont="1" applyAlignment="1">
      <alignment horizontal="center" vertical="center"/>
    </xf>
    <xf numFmtId="0" fontId="21" fillId="0" borderId="0" xfId="5" applyFont="1" applyAlignment="1">
      <alignment vertical="center" wrapText="1"/>
    </xf>
    <xf numFmtId="0" fontId="21" fillId="0" borderId="0" xfId="5" applyFont="1">
      <alignment vertical="center"/>
    </xf>
    <xf numFmtId="0" fontId="16" fillId="0" borderId="0" xfId="5" applyFont="1">
      <alignment vertical="center"/>
    </xf>
    <xf numFmtId="0" fontId="33" fillId="0" borderId="0" xfId="5" applyFont="1" applyAlignment="1">
      <alignment horizontal="center" vertical="center"/>
    </xf>
    <xf numFmtId="0" fontId="32" fillId="0" borderId="0" xfId="5" applyFont="1" applyAlignment="1">
      <alignment horizontal="center" vertical="center"/>
    </xf>
    <xf numFmtId="0" fontId="21" fillId="3" borderId="0" xfId="5" applyFont="1" applyFill="1" applyAlignment="1">
      <alignment horizontal="left" vertical="center" wrapText="1"/>
    </xf>
    <xf numFmtId="186" fontId="6" fillId="0" borderId="0" xfId="6" applyNumberFormat="1" applyFont="1" applyAlignment="1" applyProtection="1">
      <alignment horizontal="center" vertical="center" wrapText="1"/>
      <protection locked="0"/>
    </xf>
    <xf numFmtId="192" fontId="6" fillId="0" borderId="0" xfId="6" applyNumberFormat="1" applyFont="1" applyAlignment="1" applyProtection="1">
      <alignment horizontal="center" vertical="center" shrinkToFit="1"/>
      <protection locked="0"/>
    </xf>
    <xf numFmtId="0" fontId="6" fillId="0" borderId="0" xfId="6" applyFont="1" applyAlignment="1" applyProtection="1">
      <alignment horizontal="center" vertical="center" wrapText="1"/>
      <protection locked="0"/>
    </xf>
    <xf numFmtId="0" fontId="6" fillId="0" borderId="0" xfId="6" applyFont="1" applyProtection="1">
      <alignment vertical="center"/>
      <protection locked="0"/>
    </xf>
    <xf numFmtId="0" fontId="6" fillId="0" borderId="92" xfId="6" applyFont="1" applyBorder="1" applyAlignment="1" applyProtection="1">
      <alignment vertical="center" wrapText="1"/>
      <protection locked="0"/>
    </xf>
    <xf numFmtId="0" fontId="6" fillId="0" borderId="0" xfId="6" applyFont="1" applyAlignment="1" applyProtection="1">
      <alignment vertical="center" wrapText="1"/>
      <protection locked="0"/>
    </xf>
    <xf numFmtId="189" fontId="6" fillId="0" borderId="0" xfId="6" applyNumberFormat="1" applyFont="1" applyAlignment="1" applyProtection="1">
      <alignment horizontal="center" vertical="center" wrapText="1"/>
      <protection locked="0"/>
    </xf>
    <xf numFmtId="0" fontId="29" fillId="0" borderId="0" xfId="6" applyFont="1" applyAlignment="1" applyProtection="1">
      <alignment horizontal="left" vertical="top" wrapText="1"/>
      <protection locked="0"/>
    </xf>
    <xf numFmtId="0" fontId="29" fillId="0" borderId="0" xfId="6" applyFont="1" applyAlignment="1" applyProtection="1">
      <alignment horizontal="left" vertical="top"/>
      <protection locked="0"/>
    </xf>
    <xf numFmtId="0" fontId="5" fillId="2" borderId="86" xfId="6" applyFont="1" applyFill="1" applyBorder="1" applyAlignment="1" applyProtection="1">
      <alignment horizontal="center" vertical="center" wrapText="1"/>
      <protection locked="0"/>
    </xf>
    <xf numFmtId="0" fontId="5" fillId="2" borderId="86" xfId="6" applyFont="1" applyFill="1" applyBorder="1" applyAlignment="1" applyProtection="1">
      <alignment horizontal="center" vertical="center"/>
      <protection locked="0"/>
    </xf>
    <xf numFmtId="0" fontId="5" fillId="2" borderId="123" xfId="6" applyFont="1" applyFill="1" applyBorder="1" applyAlignment="1" applyProtection="1">
      <alignment horizontal="center" vertical="center" wrapText="1"/>
      <protection locked="0"/>
    </xf>
    <xf numFmtId="0" fontId="5" fillId="2" borderId="116" xfId="6" applyFont="1" applyFill="1" applyBorder="1" applyAlignment="1" applyProtection="1">
      <alignment horizontal="center" vertical="center" wrapText="1"/>
      <protection locked="0"/>
    </xf>
    <xf numFmtId="0" fontId="5" fillId="2" borderId="92" xfId="6" applyFont="1" applyFill="1" applyBorder="1" applyAlignment="1" applyProtection="1">
      <alignment horizontal="center" vertical="center" wrapText="1"/>
      <protection locked="0"/>
    </xf>
    <xf numFmtId="0" fontId="5" fillId="2" borderId="0" xfId="6" applyFont="1" applyFill="1" applyAlignment="1" applyProtection="1">
      <alignment horizontal="center" vertical="center" wrapText="1"/>
      <protection locked="0"/>
    </xf>
    <xf numFmtId="0" fontId="5" fillId="2" borderId="117" xfId="6" applyFont="1" applyFill="1" applyBorder="1" applyAlignment="1" applyProtection="1">
      <alignment horizontal="center" vertical="center" wrapText="1"/>
      <protection locked="0"/>
    </xf>
    <xf numFmtId="0" fontId="5" fillId="2" borderId="98" xfId="6" applyFont="1" applyFill="1" applyBorder="1" applyAlignment="1" applyProtection="1">
      <alignment horizontal="center" vertical="center" wrapText="1"/>
      <protection locked="0"/>
    </xf>
    <xf numFmtId="0" fontId="5" fillId="2" borderId="93" xfId="6" applyFont="1" applyFill="1" applyBorder="1" applyAlignment="1" applyProtection="1">
      <alignment horizontal="center" vertical="center"/>
      <protection locked="0"/>
    </xf>
    <xf numFmtId="0" fontId="5" fillId="2" borderId="85" xfId="6" applyFont="1" applyFill="1" applyBorder="1" applyAlignment="1" applyProtection="1">
      <alignment horizontal="center" vertical="center"/>
      <protection locked="0"/>
    </xf>
    <xf numFmtId="0" fontId="29" fillId="0" borderId="0" xfId="6" applyFont="1" applyProtection="1">
      <alignment vertical="center"/>
      <protection locked="0"/>
    </xf>
    <xf numFmtId="0" fontId="29" fillId="0" borderId="0" xfId="6" applyFont="1" applyAlignment="1" applyProtection="1">
      <alignment vertical="center" wrapText="1"/>
      <protection locked="0"/>
    </xf>
    <xf numFmtId="0" fontId="6" fillId="2" borderId="127" xfId="13" applyFont="1" applyFill="1" applyBorder="1" applyAlignment="1" applyProtection="1">
      <alignment horizontal="center" vertical="center" wrapText="1"/>
      <protection locked="0"/>
    </xf>
    <xf numFmtId="0" fontId="6" fillId="2" borderId="128" xfId="13" applyFont="1" applyFill="1" applyBorder="1" applyAlignment="1" applyProtection="1">
      <alignment horizontal="center" vertical="center" wrapText="1"/>
      <protection locked="0"/>
    </xf>
    <xf numFmtId="0" fontId="5" fillId="0" borderId="145" xfId="13" applyFont="1" applyBorder="1" applyProtection="1">
      <protection locked="0"/>
    </xf>
    <xf numFmtId="0" fontId="5" fillId="0" borderId="2" xfId="9" applyFont="1" applyBorder="1" applyAlignment="1" applyProtection="1">
      <alignment horizontal="left" vertical="center" shrinkToFit="1"/>
      <protection locked="0"/>
    </xf>
    <xf numFmtId="0" fontId="29" fillId="0" borderId="16" xfId="16" applyFont="1" applyBorder="1" applyAlignment="1" applyProtection="1">
      <alignment horizontal="left" vertical="center" wrapText="1"/>
      <protection locked="0"/>
    </xf>
    <xf numFmtId="0" fontId="29" fillId="0" borderId="15" xfId="16" applyFont="1" applyBorder="1" applyAlignment="1" applyProtection="1">
      <alignment horizontal="left" vertical="center" wrapText="1"/>
      <protection locked="0"/>
    </xf>
    <xf numFmtId="0" fontId="29" fillId="0" borderId="4" xfId="16" applyFont="1" applyBorder="1" applyAlignment="1" applyProtection="1">
      <alignment horizontal="left" vertical="center" wrapText="1"/>
      <protection locked="0"/>
    </xf>
    <xf numFmtId="0" fontId="29" fillId="0" borderId="16" xfId="16" applyFont="1" applyBorder="1" applyAlignment="1" applyProtection="1">
      <alignment horizontal="center" vertical="center" wrapText="1"/>
      <protection locked="0"/>
    </xf>
    <xf numFmtId="0" fontId="29" fillId="0" borderId="15" xfId="16" applyFont="1" applyBorder="1" applyAlignment="1" applyProtection="1">
      <alignment horizontal="center" vertical="center" wrapText="1"/>
      <protection locked="0"/>
    </xf>
    <xf numFmtId="0" fontId="29" fillId="0" borderId="4" xfId="16" applyFont="1" applyBorder="1" applyAlignment="1" applyProtection="1">
      <alignment horizontal="center" vertical="center" wrapText="1"/>
      <protection locked="0"/>
    </xf>
    <xf numFmtId="0" fontId="98" fillId="0" borderId="146" xfId="16" applyFont="1" applyBorder="1" applyAlignment="1" applyProtection="1">
      <alignment horizontal="left" vertical="center" wrapText="1"/>
      <protection locked="0"/>
    </xf>
    <xf numFmtId="0" fontId="98" fillId="0" borderId="147" xfId="16" applyFont="1" applyBorder="1" applyAlignment="1" applyProtection="1">
      <alignment horizontal="left" vertical="center" wrapText="1"/>
      <protection locked="0"/>
    </xf>
    <xf numFmtId="0" fontId="98" fillId="0" borderId="148" xfId="16" applyFont="1" applyBorder="1" applyAlignment="1" applyProtection="1">
      <alignment horizontal="left" vertical="center" wrapText="1"/>
      <protection locked="0"/>
    </xf>
    <xf numFmtId="0" fontId="27" fillId="0" borderId="13" xfId="13" applyFont="1" applyBorder="1" applyAlignment="1" applyProtection="1">
      <alignment horizontal="left" vertical="center" shrinkToFit="1"/>
      <protection locked="0"/>
    </xf>
    <xf numFmtId="0" fontId="29" fillId="0" borderId="146" xfId="16" applyFont="1" applyBorder="1" applyAlignment="1" applyProtection="1">
      <alignment horizontal="left" vertical="center" wrapText="1"/>
      <protection locked="0"/>
    </xf>
    <xf numFmtId="0" fontId="29" fillId="0" borderId="147" xfId="16" applyFont="1" applyBorder="1" applyAlignment="1" applyProtection="1">
      <alignment horizontal="left" vertical="center" wrapText="1"/>
      <protection locked="0"/>
    </xf>
    <xf numFmtId="0" fontId="29" fillId="0" borderId="148" xfId="16" applyFont="1" applyBorder="1" applyAlignment="1" applyProtection="1">
      <alignment horizontal="left" vertical="center" wrapText="1"/>
      <protection locked="0"/>
    </xf>
    <xf numFmtId="38" fontId="5" fillId="8" borderId="25" xfId="2" applyFont="1" applyFill="1" applyBorder="1" applyAlignment="1" applyProtection="1">
      <alignment horizontal="right" vertical="center" shrinkToFit="1" readingOrder="1"/>
    </xf>
    <xf numFmtId="38" fontId="5" fillId="8" borderId="70" xfId="2" applyFont="1" applyFill="1" applyBorder="1" applyAlignment="1" applyProtection="1">
      <alignment horizontal="right" vertical="center" shrinkToFit="1" readingOrder="1"/>
    </xf>
    <xf numFmtId="38" fontId="5" fillId="8" borderId="16" xfId="2" applyFont="1" applyFill="1" applyBorder="1" applyAlignment="1" applyProtection="1">
      <alignment horizontal="right" vertical="center" wrapText="1"/>
    </xf>
    <xf numFmtId="38" fontId="5" fillId="8" borderId="4" xfId="2" applyFont="1" applyFill="1" applyBorder="1" applyAlignment="1" applyProtection="1">
      <alignment horizontal="right" vertical="center" wrapText="1"/>
    </xf>
    <xf numFmtId="38" fontId="5" fillId="8" borderId="66" xfId="2" applyFont="1" applyFill="1" applyBorder="1" applyAlignment="1" applyProtection="1">
      <alignment horizontal="right" vertical="center" wrapText="1"/>
    </xf>
    <xf numFmtId="38" fontId="5" fillId="8" borderId="68" xfId="2" applyFont="1" applyFill="1" applyBorder="1" applyAlignment="1" applyProtection="1">
      <alignment horizontal="right" vertical="center" wrapText="1"/>
    </xf>
    <xf numFmtId="0" fontId="5" fillId="0" borderId="26" xfId="9" applyFont="1" applyBorder="1" applyAlignment="1" applyProtection="1">
      <alignment horizontal="left" vertical="center" shrinkToFit="1"/>
      <protection locked="0"/>
    </xf>
    <xf numFmtId="0" fontId="5" fillId="2" borderId="16" xfId="16" applyFont="1" applyFill="1" applyBorder="1" applyAlignment="1" applyProtection="1">
      <alignment horizontal="center" vertical="center" wrapText="1"/>
      <protection locked="0"/>
    </xf>
    <xf numFmtId="0" fontId="5" fillId="2" borderId="4" xfId="16" applyFont="1" applyFill="1" applyBorder="1" applyAlignment="1" applyProtection="1">
      <alignment horizontal="center" vertical="center" wrapText="1"/>
      <protection locked="0"/>
    </xf>
    <xf numFmtId="38" fontId="5" fillId="8" borderId="73" xfId="2" applyFont="1" applyFill="1" applyBorder="1" applyAlignment="1" applyProtection="1">
      <alignment horizontal="right" vertical="center" wrapText="1"/>
      <protection locked="0"/>
    </xf>
    <xf numFmtId="38" fontId="5" fillId="8" borderId="74" xfId="2" applyFont="1" applyFill="1" applyBorder="1" applyAlignment="1" applyProtection="1">
      <alignment horizontal="right" vertical="center" wrapText="1"/>
      <protection locked="0"/>
    </xf>
    <xf numFmtId="0" fontId="5" fillId="0" borderId="145" xfId="13" applyFont="1" applyBorder="1" applyAlignment="1" applyProtection="1">
      <alignment shrinkToFit="1"/>
      <protection locked="0"/>
    </xf>
    <xf numFmtId="0" fontId="5" fillId="2" borderId="16" xfId="9" applyFont="1" applyFill="1" applyBorder="1" applyAlignment="1" applyProtection="1">
      <alignment horizontal="center" vertical="center" wrapText="1" shrinkToFit="1" readingOrder="1"/>
      <protection locked="0"/>
    </xf>
    <xf numFmtId="0" fontId="5" fillId="2" borderId="15" xfId="9" applyFont="1" applyFill="1" applyBorder="1" applyAlignment="1" applyProtection="1">
      <alignment horizontal="center" vertical="center" wrapText="1" shrinkToFit="1" readingOrder="1"/>
      <protection locked="0"/>
    </xf>
    <xf numFmtId="0" fontId="5" fillId="2" borderId="4" xfId="9" applyFont="1" applyFill="1" applyBorder="1" applyAlignment="1" applyProtection="1">
      <alignment horizontal="center" vertical="center" wrapText="1" shrinkToFit="1" readingOrder="1"/>
      <protection locked="0"/>
    </xf>
    <xf numFmtId="0" fontId="5" fillId="2" borderId="1" xfId="9" applyFont="1" applyFill="1" applyBorder="1" applyAlignment="1" applyProtection="1">
      <alignment horizontal="center" vertical="center" shrinkToFit="1"/>
      <protection locked="0"/>
    </xf>
    <xf numFmtId="0" fontId="6" fillId="0" borderId="124" xfId="13" applyFont="1" applyBorder="1" applyAlignment="1" applyProtection="1">
      <alignment vertical="center"/>
      <protection locked="0"/>
    </xf>
    <xf numFmtId="0" fontId="6" fillId="0" borderId="125" xfId="13" applyFont="1" applyBorder="1" applyAlignment="1" applyProtection="1">
      <alignment vertical="center"/>
      <protection locked="0"/>
    </xf>
    <xf numFmtId="0" fontId="6" fillId="0" borderId="126" xfId="13" applyFont="1" applyBorder="1" applyAlignment="1" applyProtection="1">
      <alignment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7" fillId="2" borderId="92" xfId="0" applyFont="1" applyFill="1" applyBorder="1" applyAlignment="1" applyProtection="1">
      <alignment vertical="center" textRotation="255" wrapText="1"/>
      <protection locked="0"/>
    </xf>
    <xf numFmtId="0" fontId="7" fillId="2" borderId="133" xfId="0" applyFont="1" applyFill="1" applyBorder="1" applyAlignment="1" applyProtection="1">
      <alignment vertical="center" textRotation="255" wrapText="1"/>
      <protection locked="0"/>
    </xf>
    <xf numFmtId="0" fontId="7" fillId="2" borderId="117" xfId="0" applyFont="1" applyFill="1" applyBorder="1" applyAlignment="1" applyProtection="1">
      <alignment vertical="center" textRotation="255" wrapText="1"/>
      <protection locked="0"/>
    </xf>
    <xf numFmtId="0" fontId="7" fillId="2" borderId="119" xfId="0" applyFont="1" applyFill="1" applyBorder="1" applyAlignment="1" applyProtection="1">
      <alignment vertical="center" textRotation="255" wrapText="1"/>
      <protection locked="0"/>
    </xf>
    <xf numFmtId="0" fontId="55" fillId="0" borderId="10" xfId="5" applyFont="1" applyBorder="1" applyProtection="1">
      <alignment vertical="center"/>
      <protection locked="0"/>
    </xf>
    <xf numFmtId="0" fontId="55" fillId="0" borderId="6" xfId="5" applyFont="1" applyBorder="1" applyProtection="1">
      <alignment vertical="center"/>
      <protection locked="0"/>
    </xf>
    <xf numFmtId="0" fontId="55" fillId="0" borderId="11" xfId="5" applyFont="1" applyBorder="1" applyProtection="1">
      <alignment vertical="center"/>
      <protection locked="0"/>
    </xf>
    <xf numFmtId="0" fontId="55" fillId="0" borderId="16" xfId="5" applyFont="1" applyBorder="1" applyAlignment="1" applyProtection="1">
      <alignment vertical="center" wrapText="1"/>
      <protection locked="0"/>
    </xf>
    <xf numFmtId="0" fontId="55" fillId="0" borderId="15" xfId="5" applyFont="1" applyBorder="1" applyAlignment="1" applyProtection="1">
      <alignment vertical="center" wrapText="1"/>
      <protection locked="0"/>
    </xf>
    <xf numFmtId="0" fontId="55" fillId="0" borderId="4" xfId="5" applyFont="1" applyBorder="1" applyAlignment="1" applyProtection="1">
      <alignment vertical="center" wrapText="1"/>
      <protection locked="0"/>
    </xf>
    <xf numFmtId="223" fontId="55" fillId="0" borderId="16" xfId="5" applyNumberFormat="1" applyFont="1" applyBorder="1" applyAlignment="1">
      <alignment vertical="center" wrapText="1"/>
    </xf>
    <xf numFmtId="223" fontId="55" fillId="0" borderId="15" xfId="5" applyNumberFormat="1" applyFont="1" applyBorder="1" applyAlignment="1">
      <alignment vertical="center" wrapText="1"/>
    </xf>
    <xf numFmtId="223" fontId="55" fillId="0" borderId="4" xfId="5" applyNumberFormat="1" applyFont="1" applyBorder="1" applyAlignment="1">
      <alignment vertical="center" wrapText="1"/>
    </xf>
    <xf numFmtId="0" fontId="5" fillId="0" borderId="11" xfId="0" applyFont="1" applyBorder="1" applyAlignment="1" applyProtection="1">
      <alignment horizontal="center" vertical="center" textRotation="255"/>
      <protection locked="0"/>
    </xf>
    <xf numFmtId="0" fontId="29" fillId="0" borderId="146" xfId="0" applyFont="1" applyBorder="1" applyAlignment="1" applyProtection="1">
      <alignment vertical="center" wrapText="1"/>
      <protection locked="0"/>
    </xf>
    <xf numFmtId="0" fontId="29" fillId="0" borderId="147" xfId="0" applyFont="1" applyBorder="1" applyAlignment="1" applyProtection="1">
      <alignment vertical="center" wrapText="1"/>
      <protection locked="0"/>
    </xf>
    <xf numFmtId="0" fontId="29" fillId="0" borderId="148" xfId="0" applyFont="1" applyBorder="1" applyAlignment="1" applyProtection="1">
      <alignment vertical="center" wrapText="1"/>
      <protection locked="0"/>
    </xf>
    <xf numFmtId="184" fontId="5" fillId="8" borderId="120" xfId="0" applyNumberFormat="1" applyFont="1" applyFill="1" applyBorder="1" applyAlignment="1">
      <alignment vertical="center" wrapText="1"/>
    </xf>
    <xf numFmtId="184" fontId="5" fillId="8" borderId="121" xfId="0" applyNumberFormat="1" applyFont="1" applyFill="1" applyBorder="1" applyAlignment="1">
      <alignment vertical="center" wrapText="1"/>
    </xf>
    <xf numFmtId="184" fontId="5" fillId="8" borderId="122" xfId="0" applyNumberFormat="1" applyFont="1" applyFill="1" applyBorder="1" applyAlignment="1">
      <alignment vertical="center" wrapText="1"/>
    </xf>
    <xf numFmtId="0" fontId="5" fillId="0" borderId="139" xfId="0" quotePrefix="1" applyFont="1" applyBorder="1" applyProtection="1">
      <alignment vertical="center"/>
      <protection locked="0"/>
    </xf>
    <xf numFmtId="0" fontId="5" fillId="0" borderId="121" xfId="0" quotePrefix="1" applyFont="1" applyBorder="1" applyProtection="1">
      <alignment vertical="center"/>
      <protection locked="0"/>
    </xf>
    <xf numFmtId="0" fontId="5" fillId="0" borderId="140" xfId="0" quotePrefix="1" applyFont="1" applyBorder="1" applyProtection="1">
      <alignment vertical="center"/>
      <protection locked="0"/>
    </xf>
    <xf numFmtId="204" fontId="60" fillId="10" borderId="16" xfId="5" applyNumberFormat="1" applyFont="1" applyFill="1" applyBorder="1" applyProtection="1">
      <alignment vertical="center"/>
      <protection locked="0"/>
    </xf>
    <xf numFmtId="204" fontId="60" fillId="10" borderId="15" xfId="5" applyNumberFormat="1" applyFont="1" applyFill="1" applyBorder="1" applyProtection="1">
      <alignment vertical="center"/>
      <protection locked="0"/>
    </xf>
    <xf numFmtId="204" fontId="60" fillId="10" borderId="4" xfId="5" applyNumberFormat="1" applyFont="1" applyFill="1" applyBorder="1" applyProtection="1">
      <alignment vertical="center"/>
      <protection locked="0"/>
    </xf>
    <xf numFmtId="0" fontId="23" fillId="2" borderId="2" xfId="0" applyFont="1" applyFill="1" applyBorder="1" applyAlignment="1" applyProtection="1">
      <alignment horizontal="center" vertical="center" textRotation="255"/>
      <protection locked="0"/>
    </xf>
    <xf numFmtId="0" fontId="23" fillId="2" borderId="8" xfId="0" applyFont="1" applyFill="1" applyBorder="1" applyAlignment="1" applyProtection="1">
      <alignment horizontal="center" vertical="center" textRotation="255"/>
      <protection locked="0"/>
    </xf>
    <xf numFmtId="0" fontId="23" fillId="2" borderId="3" xfId="0" applyFont="1" applyFill="1" applyBorder="1" applyAlignment="1" applyProtection="1">
      <alignment horizontal="center" vertical="center" textRotation="255"/>
      <protection locked="0"/>
    </xf>
    <xf numFmtId="0" fontId="5" fillId="0" borderId="129" xfId="0" applyFont="1" applyBorder="1" applyAlignment="1" applyProtection="1">
      <alignment vertical="center" wrapText="1"/>
      <protection locked="0"/>
    </xf>
    <xf numFmtId="0" fontId="5" fillId="0" borderId="130" xfId="0" applyFont="1" applyBorder="1" applyAlignment="1" applyProtection="1">
      <alignment vertical="center" wrapText="1"/>
      <protection locked="0"/>
    </xf>
    <xf numFmtId="0" fontId="5" fillId="0" borderId="131" xfId="0" applyFont="1" applyBorder="1" applyAlignment="1" applyProtection="1">
      <alignment vertical="center" wrapText="1"/>
      <protection locked="0"/>
    </xf>
    <xf numFmtId="0" fontId="5" fillId="2" borderId="152" xfId="0" applyFont="1" applyFill="1" applyBorder="1" applyAlignment="1" applyProtection="1">
      <alignment horizontal="center" vertical="center"/>
      <protection locked="0"/>
    </xf>
    <xf numFmtId="0" fontId="55" fillId="0" borderId="128" xfId="5" applyFont="1" applyBorder="1" applyProtection="1">
      <alignment vertical="center"/>
      <protection locked="0"/>
    </xf>
    <xf numFmtId="0" fontId="55" fillId="0" borderId="136" xfId="5" applyFont="1" applyBorder="1" applyProtection="1">
      <alignment vertical="center"/>
      <protection locked="0"/>
    </xf>
    <xf numFmtId="0" fontId="55" fillId="0" borderId="137" xfId="5" applyFont="1" applyBorder="1" applyProtection="1">
      <alignment vertical="center"/>
      <protection locked="0"/>
    </xf>
    <xf numFmtId="0" fontId="55" fillId="0" borderId="130" xfId="5" applyFont="1" applyBorder="1" applyProtection="1">
      <alignment vertical="center"/>
      <protection locked="0"/>
    </xf>
    <xf numFmtId="0" fontId="55" fillId="0" borderId="138" xfId="5" applyFont="1" applyBorder="1" applyProtection="1">
      <alignment vertical="center"/>
      <protection locked="0"/>
    </xf>
    <xf numFmtId="0" fontId="16" fillId="3" borderId="0" xfId="0" applyFont="1" applyFill="1" applyAlignment="1" applyProtection="1">
      <alignment horizontal="right" vertical="center"/>
      <protection locked="0"/>
    </xf>
    <xf numFmtId="0" fontId="16" fillId="8" borderId="0" xfId="0" applyFont="1" applyFill="1" applyAlignment="1">
      <alignment horizontal="left" vertical="center"/>
    </xf>
    <xf numFmtId="0" fontId="46" fillId="0" borderId="0" xfId="0" applyFont="1" applyAlignment="1" applyProtection="1">
      <alignment vertical="center" wrapText="1"/>
      <protection locked="0"/>
    </xf>
    <xf numFmtId="184" fontId="5" fillId="8" borderId="1" xfId="0" applyNumberFormat="1" applyFont="1" applyFill="1" applyBorder="1" applyAlignment="1">
      <alignment horizontal="center" vertical="center" wrapText="1"/>
    </xf>
    <xf numFmtId="184" fontId="7" fillId="8" borderId="1" xfId="0" applyNumberFormat="1" applyFont="1" applyFill="1" applyBorder="1" applyAlignment="1">
      <alignment horizontal="center" vertical="center" wrapText="1" shrinkToFit="1"/>
    </xf>
    <xf numFmtId="184" fontId="7" fillId="8" borderId="16" xfId="0" applyNumberFormat="1" applyFont="1" applyFill="1" applyBorder="1" applyAlignment="1">
      <alignment horizontal="left" vertical="center" wrapText="1"/>
    </xf>
    <xf numFmtId="184" fontId="7" fillId="8" borderId="15" xfId="0" applyNumberFormat="1" applyFont="1" applyFill="1" applyBorder="1" applyAlignment="1">
      <alignment horizontal="left" vertical="center" wrapText="1"/>
    </xf>
    <xf numFmtId="184" fontId="7" fillId="8" borderId="4" xfId="0" applyNumberFormat="1" applyFont="1" applyFill="1" applyBorder="1" applyAlignment="1">
      <alignment horizontal="left" vertical="center" wrapText="1"/>
    </xf>
    <xf numFmtId="184" fontId="7" fillId="8" borderId="1" xfId="0" applyNumberFormat="1" applyFont="1" applyFill="1" applyBorder="1" applyAlignment="1">
      <alignment horizontal="left" vertical="center" wrapText="1" shrinkToFit="1"/>
    </xf>
    <xf numFmtId="0" fontId="5" fillId="0" borderId="1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32"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33" xfId="0" applyFont="1" applyBorder="1" applyAlignment="1" applyProtection="1">
      <alignment horizontal="center" vertical="center" wrapText="1"/>
      <protection locked="0"/>
    </xf>
    <xf numFmtId="0" fontId="5" fillId="0" borderId="152"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3" xfId="0" applyFont="1" applyBorder="1" applyAlignment="1" applyProtection="1">
      <alignment horizontal="center" vertical="center" textRotation="255"/>
      <protection locked="0"/>
    </xf>
    <xf numFmtId="0" fontId="125" fillId="0" borderId="188" xfId="0" applyFont="1" applyBorder="1" applyAlignment="1" applyProtection="1">
      <alignment vertical="center" wrapText="1"/>
      <protection locked="0"/>
    </xf>
    <xf numFmtId="0" fontId="125" fillId="0" borderId="189" xfId="0" applyFont="1" applyBorder="1" applyAlignment="1" applyProtection="1">
      <alignment vertical="center" wrapText="1"/>
      <protection locked="0"/>
    </xf>
    <xf numFmtId="0" fontId="125" fillId="0" borderId="190" xfId="0" applyFont="1" applyBorder="1" applyAlignment="1" applyProtection="1">
      <alignment vertical="center" wrapText="1"/>
      <protection locked="0"/>
    </xf>
    <xf numFmtId="0" fontId="125" fillId="0" borderId="191" xfId="0" applyFont="1" applyBorder="1" applyAlignment="1" applyProtection="1">
      <alignment vertical="center" wrapText="1"/>
      <protection locked="0"/>
    </xf>
    <xf numFmtId="0" fontId="125" fillId="0" borderId="192" xfId="0" applyFont="1" applyBorder="1" applyAlignment="1" applyProtection="1">
      <alignment vertical="center" wrapText="1"/>
      <protection locked="0"/>
    </xf>
    <xf numFmtId="0" fontId="125" fillId="0" borderId="193" xfId="0" applyFont="1" applyBorder="1" applyAlignment="1" applyProtection="1">
      <alignment vertical="center" wrapText="1"/>
      <protection locked="0"/>
    </xf>
    <xf numFmtId="0" fontId="6" fillId="9" borderId="1" xfId="0" applyFont="1" applyFill="1" applyBorder="1" applyProtection="1">
      <alignment vertical="center"/>
      <protection locked="0"/>
    </xf>
    <xf numFmtId="0" fontId="55" fillId="2" borderId="3" xfId="0" applyFont="1" applyFill="1" applyBorder="1" applyAlignment="1" applyProtection="1">
      <alignment horizontal="center" vertical="center" shrinkToFit="1"/>
      <protection locked="0"/>
    </xf>
    <xf numFmtId="38" fontId="5" fillId="0" borderId="16" xfId="2" applyFont="1" applyFill="1" applyBorder="1" applyAlignment="1" applyProtection="1">
      <alignment horizontal="left" vertical="center" wrapText="1"/>
      <protection locked="0"/>
    </xf>
    <xf numFmtId="38" fontId="5" fillId="0" borderId="15" xfId="2" applyFont="1" applyFill="1" applyBorder="1" applyAlignment="1" applyProtection="1">
      <alignment horizontal="left" vertical="center" wrapText="1"/>
      <protection locked="0"/>
    </xf>
    <xf numFmtId="38" fontId="5" fillId="0" borderId="4" xfId="2" applyFont="1" applyFill="1" applyBorder="1" applyAlignment="1" applyProtection="1">
      <alignment horizontal="left" vertical="center" wrapText="1"/>
      <protection locked="0"/>
    </xf>
    <xf numFmtId="199" fontId="34" fillId="0" borderId="26" xfId="2" applyNumberFormat="1" applyFont="1" applyFill="1" applyBorder="1" applyAlignment="1" applyProtection="1">
      <alignment horizontal="right" vertical="center"/>
    </xf>
    <xf numFmtId="0" fontId="12" fillId="0" borderId="0" xfId="0" applyFont="1" applyAlignment="1" applyProtection="1">
      <protection locked="0"/>
    </xf>
    <xf numFmtId="0" fontId="55" fillId="0" borderId="139" xfId="5" applyFont="1" applyBorder="1" applyProtection="1">
      <alignment vertical="center"/>
      <protection locked="0"/>
    </xf>
    <xf numFmtId="0" fontId="55" fillId="0" borderId="121" xfId="5" applyFont="1" applyBorder="1" applyProtection="1">
      <alignment vertical="center"/>
      <protection locked="0"/>
    </xf>
    <xf numFmtId="0" fontId="55" fillId="0" borderId="122" xfId="5" applyFont="1" applyBorder="1" applyProtection="1">
      <alignment vertical="center"/>
      <protection locked="0"/>
    </xf>
    <xf numFmtId="0" fontId="55" fillId="0" borderId="116" xfId="5" applyFont="1" applyBorder="1" applyProtection="1">
      <alignment vertical="center"/>
      <protection locked="0"/>
    </xf>
    <xf numFmtId="0" fontId="55" fillId="0" borderId="144" xfId="5" applyFont="1" applyBorder="1" applyProtection="1">
      <alignment vertical="center"/>
      <protection locked="0"/>
    </xf>
    <xf numFmtId="0" fontId="55" fillId="0" borderId="98" xfId="5" applyFont="1" applyBorder="1" applyProtection="1">
      <alignment vertical="center"/>
      <protection locked="0"/>
    </xf>
    <xf numFmtId="0" fontId="55" fillId="0" borderId="118" xfId="5" applyFont="1" applyBorder="1" applyProtection="1">
      <alignment vertical="center"/>
      <protection locked="0"/>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38" fontId="5" fillId="0" borderId="25" xfId="2" applyFont="1" applyFill="1" applyBorder="1" applyAlignment="1" applyProtection="1">
      <alignment horizontal="left" vertical="center" wrapText="1"/>
      <protection locked="0"/>
    </xf>
    <xf numFmtId="38" fontId="5" fillId="0" borderId="69" xfId="2" applyFont="1" applyFill="1" applyBorder="1" applyAlignment="1" applyProtection="1">
      <alignment horizontal="left" vertical="center" wrapText="1"/>
      <protection locked="0"/>
    </xf>
    <xf numFmtId="38" fontId="5" fillId="0" borderId="70" xfId="2" applyFont="1" applyFill="1" applyBorder="1" applyAlignment="1" applyProtection="1">
      <alignment horizontal="left" vertical="center" wrapText="1"/>
      <protection locked="0"/>
    </xf>
    <xf numFmtId="0" fontId="5" fillId="0" borderId="15" xfId="14" applyFont="1" applyBorder="1" applyAlignment="1" applyProtection="1">
      <alignment horizontal="left" vertical="center" wrapText="1"/>
      <protection locked="0"/>
    </xf>
    <xf numFmtId="0" fontId="5" fillId="0" borderId="4" xfId="14" applyFont="1" applyBorder="1" applyAlignment="1" applyProtection="1">
      <alignment horizontal="left" vertical="center" wrapText="1"/>
      <protection locked="0"/>
    </xf>
    <xf numFmtId="38" fontId="128" fillId="0" borderId="146" xfId="2" applyFont="1" applyFill="1" applyBorder="1" applyAlignment="1" applyProtection="1">
      <alignment horizontal="left" vertical="center" wrapText="1"/>
      <protection locked="0"/>
    </xf>
    <xf numFmtId="38" fontId="128" fillId="0" borderId="147" xfId="2" applyFont="1" applyFill="1" applyBorder="1" applyAlignment="1" applyProtection="1">
      <alignment horizontal="left" vertical="center" wrapText="1"/>
      <protection locked="0"/>
    </xf>
    <xf numFmtId="38" fontId="128" fillId="0" borderId="148" xfId="2" applyFont="1" applyFill="1" applyBorder="1" applyAlignment="1" applyProtection="1">
      <alignment horizontal="left" vertical="center" wrapText="1"/>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199" fontId="34" fillId="0" borderId="16" xfId="2" applyNumberFormat="1" applyFont="1" applyFill="1" applyBorder="1" applyAlignment="1" applyProtection="1">
      <alignment horizontal="right" vertical="center"/>
    </xf>
    <xf numFmtId="199" fontId="34" fillId="0" borderId="15" xfId="2" applyNumberFormat="1" applyFont="1" applyFill="1" applyBorder="1" applyAlignment="1" applyProtection="1">
      <alignment horizontal="right" vertical="center"/>
    </xf>
    <xf numFmtId="199" fontId="34" fillId="0" borderId="4" xfId="2" applyNumberFormat="1" applyFont="1" applyFill="1" applyBorder="1" applyAlignment="1" applyProtection="1">
      <alignment horizontal="right" vertical="center"/>
    </xf>
    <xf numFmtId="198" fontId="5" fillId="2" borderId="1" xfId="0" applyNumberFormat="1" applyFont="1" applyFill="1" applyBorder="1" applyAlignment="1" applyProtection="1">
      <alignment horizontal="center" vertical="center"/>
      <protection locked="0"/>
    </xf>
    <xf numFmtId="0" fontId="5" fillId="0" borderId="25" xfId="0" applyFont="1" applyBorder="1" applyProtection="1">
      <alignment vertical="center"/>
      <protection locked="0"/>
    </xf>
    <xf numFmtId="0" fontId="5" fillId="0" borderId="69" xfId="0" applyFont="1" applyBorder="1" applyProtection="1">
      <alignment vertical="center"/>
      <protection locked="0"/>
    </xf>
    <xf numFmtId="0" fontId="5" fillId="0" borderId="70" xfId="0" applyFont="1" applyBorder="1" applyProtection="1">
      <alignment vertical="center"/>
      <protection locked="0"/>
    </xf>
    <xf numFmtId="0" fontId="5" fillId="0" borderId="25"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23" fillId="2" borderId="152" xfId="0" applyFont="1" applyFill="1" applyBorder="1" applyAlignment="1" applyProtection="1">
      <alignment horizontal="center" vertical="center" textRotation="255"/>
      <protection locked="0"/>
    </xf>
    <xf numFmtId="0" fontId="55" fillId="0" borderId="16" xfId="5" applyFont="1" applyBorder="1" applyProtection="1">
      <alignment vertical="center"/>
      <protection locked="0"/>
    </xf>
    <xf numFmtId="0" fontId="55" fillId="0" borderId="15" xfId="5" applyFont="1" applyBorder="1" applyProtection="1">
      <alignment vertical="center"/>
      <protection locked="0"/>
    </xf>
    <xf numFmtId="0" fontId="55" fillId="0" borderId="4" xfId="5" applyFont="1" applyBorder="1" applyProtection="1">
      <alignment vertical="center"/>
      <protection locked="0"/>
    </xf>
    <xf numFmtId="0" fontId="5" fillId="0" borderId="141" xfId="0" applyFont="1" applyBorder="1" applyAlignment="1" applyProtection="1">
      <alignment vertical="center" wrapText="1"/>
      <protection locked="0"/>
    </xf>
    <xf numFmtId="0" fontId="5" fillId="0" borderId="134" xfId="0" applyFont="1" applyBorder="1" applyAlignment="1" applyProtection="1">
      <alignment vertical="center" wrapText="1"/>
      <protection locked="0"/>
    </xf>
    <xf numFmtId="0" fontId="5" fillId="0" borderId="10" xfId="0" applyFont="1" applyBorder="1" applyAlignment="1" applyProtection="1">
      <alignment horizontal="center" vertical="center" textRotation="255" wrapText="1"/>
      <protection locked="0"/>
    </xf>
    <xf numFmtId="0" fontId="5" fillId="0" borderId="11" xfId="0" applyFont="1" applyBorder="1" applyAlignment="1" applyProtection="1">
      <alignment horizontal="center" vertical="center" textRotation="255" wrapText="1"/>
      <protection locked="0"/>
    </xf>
    <xf numFmtId="0" fontId="5" fillId="0" borderId="12" xfId="0" applyFont="1" applyBorder="1" applyAlignment="1" applyProtection="1">
      <alignment horizontal="center" vertical="center" textRotation="255" wrapText="1"/>
      <protection locked="0"/>
    </xf>
    <xf numFmtId="0" fontId="5" fillId="0" borderId="9" xfId="0" applyFont="1" applyBorder="1" applyAlignment="1" applyProtection="1">
      <alignment horizontal="center" vertical="center" textRotation="255" wrapText="1"/>
      <protection locked="0"/>
    </xf>
    <xf numFmtId="0" fontId="5" fillId="0" borderId="15" xfId="14" applyFont="1" applyBorder="1" applyAlignment="1" applyProtection="1">
      <alignment vertical="center" wrapText="1"/>
      <protection locked="0"/>
    </xf>
    <xf numFmtId="0" fontId="5" fillId="0" borderId="4" xfId="14" applyFont="1" applyBorder="1" applyAlignment="1" applyProtection="1">
      <alignment vertical="center" wrapText="1"/>
      <protection locked="0"/>
    </xf>
    <xf numFmtId="0" fontId="5" fillId="2" borderId="2" xfId="14" applyFont="1" applyFill="1" applyBorder="1" applyAlignment="1" applyProtection="1">
      <alignment horizontal="center" vertical="center" textRotation="255" wrapText="1"/>
      <protection locked="0"/>
    </xf>
    <xf numFmtId="0" fontId="5" fillId="2" borderId="8" xfId="14" applyFont="1" applyFill="1" applyBorder="1" applyAlignment="1" applyProtection="1">
      <alignment horizontal="center" vertical="center" textRotation="255" wrapText="1"/>
      <protection locked="0"/>
    </xf>
    <xf numFmtId="0" fontId="5" fillId="2" borderId="3" xfId="14" applyFont="1" applyFill="1" applyBorder="1" applyAlignment="1" applyProtection="1">
      <alignment horizontal="center" vertical="center" textRotation="255" wrapText="1"/>
      <protection locked="0"/>
    </xf>
    <xf numFmtId="199" fontId="34" fillId="0" borderId="5" xfId="2" applyNumberFormat="1" applyFont="1" applyFill="1" applyBorder="1" applyAlignment="1" applyProtection="1">
      <alignment horizontal="right" vertical="center"/>
    </xf>
    <xf numFmtId="199" fontId="34" fillId="0" borderId="13" xfId="2" applyNumberFormat="1" applyFont="1" applyFill="1" applyBorder="1" applyAlignment="1" applyProtection="1">
      <alignment horizontal="right" vertical="center"/>
    </xf>
    <xf numFmtId="199" fontId="34" fillId="0" borderId="14" xfId="2" applyNumberFormat="1" applyFont="1" applyFill="1" applyBorder="1" applyAlignment="1" applyProtection="1">
      <alignment horizontal="right" vertical="center"/>
    </xf>
    <xf numFmtId="199" fontId="34" fillId="0" borderId="66" xfId="2" applyNumberFormat="1" applyFont="1" applyFill="1" applyBorder="1" applyAlignment="1" applyProtection="1">
      <alignment horizontal="right" vertical="center"/>
    </xf>
    <xf numFmtId="199" fontId="34" fillId="0" borderId="67" xfId="2" applyNumberFormat="1" applyFont="1" applyFill="1" applyBorder="1" applyAlignment="1" applyProtection="1">
      <alignment horizontal="right" vertical="center"/>
    </xf>
    <xf numFmtId="199" fontId="34" fillId="0" borderId="68" xfId="2" applyNumberFormat="1" applyFont="1" applyFill="1" applyBorder="1" applyAlignment="1" applyProtection="1">
      <alignment horizontal="right" vertical="center"/>
    </xf>
    <xf numFmtId="0" fontId="5" fillId="0" borderId="13" xfId="14" applyFont="1" applyBorder="1" applyAlignment="1" applyProtection="1">
      <alignment horizontal="left" vertical="center" wrapText="1"/>
      <protection locked="0"/>
    </xf>
    <xf numFmtId="0" fontId="5" fillId="0" borderId="14" xfId="14" applyFont="1" applyBorder="1" applyAlignment="1" applyProtection="1">
      <alignment horizontal="left" vertical="center" wrapText="1"/>
      <protection locked="0"/>
    </xf>
    <xf numFmtId="0" fontId="29" fillId="3" borderId="75" xfId="0" applyFont="1" applyFill="1" applyBorder="1" applyAlignment="1" applyProtection="1">
      <alignment vertical="center" wrapText="1"/>
      <protection locked="0"/>
    </xf>
    <xf numFmtId="0" fontId="29" fillId="3" borderId="6" xfId="0" applyFont="1" applyFill="1" applyBorder="1" applyAlignment="1" applyProtection="1">
      <alignment vertical="center" wrapText="1"/>
      <protection locked="0"/>
    </xf>
    <xf numFmtId="0" fontId="29" fillId="3" borderId="11" xfId="0" applyFont="1" applyFill="1" applyBorder="1" applyAlignment="1" applyProtection="1">
      <alignment vertical="center" wrapText="1"/>
      <protection locked="0"/>
    </xf>
    <xf numFmtId="0" fontId="29" fillId="3" borderId="76" xfId="0" applyFont="1" applyFill="1" applyBorder="1" applyAlignment="1" applyProtection="1">
      <alignment vertical="center" wrapText="1"/>
      <protection locked="0"/>
    </xf>
    <xf numFmtId="0" fontId="29" fillId="3" borderId="13" xfId="0" applyFont="1" applyFill="1" applyBorder="1" applyAlignment="1" applyProtection="1">
      <alignment vertical="center" wrapText="1"/>
      <protection locked="0"/>
    </xf>
    <xf numFmtId="0" fontId="29" fillId="3" borderId="14" xfId="0" applyFont="1" applyFill="1" applyBorder="1" applyAlignment="1" applyProtection="1">
      <alignment vertical="center" wrapText="1"/>
      <protection locked="0"/>
    </xf>
    <xf numFmtId="0" fontId="6" fillId="3" borderId="2"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protection locked="0"/>
    </xf>
    <xf numFmtId="0" fontId="55" fillId="2" borderId="15" xfId="0" applyFont="1" applyFill="1" applyBorder="1" applyAlignment="1" applyProtection="1">
      <alignment horizontal="center" vertical="center"/>
      <protection locked="0"/>
    </xf>
    <xf numFmtId="0" fontId="55" fillId="2" borderId="4" xfId="0" applyFont="1" applyFill="1" applyBorder="1" applyAlignment="1" applyProtection="1">
      <alignment horizontal="center" vertical="center"/>
      <protection locked="0"/>
    </xf>
    <xf numFmtId="0" fontId="5" fillId="0" borderId="10" xfId="14" applyFont="1" applyBorder="1" applyAlignment="1" applyProtection="1">
      <alignment horizontal="left" vertical="center" wrapText="1"/>
      <protection locked="0"/>
    </xf>
    <xf numFmtId="0" fontId="5" fillId="0" borderId="6" xfId="14" applyFont="1" applyBorder="1" applyAlignment="1" applyProtection="1">
      <alignment horizontal="left" vertical="center" wrapText="1"/>
      <protection locked="0"/>
    </xf>
    <xf numFmtId="0" fontId="5" fillId="0" borderId="151" xfId="14" applyFont="1" applyBorder="1" applyAlignment="1" applyProtection="1">
      <alignment horizontal="left" vertical="center" wrapText="1"/>
      <protection locked="0"/>
    </xf>
    <xf numFmtId="0" fontId="5" fillId="0" borderId="5" xfId="14" applyFont="1" applyBorder="1" applyAlignment="1" applyProtection="1">
      <alignment horizontal="left" vertical="center" wrapText="1"/>
      <protection locked="0"/>
    </xf>
    <xf numFmtId="0" fontId="23" fillId="0" borderId="13" xfId="14" applyFont="1" applyBorder="1" applyAlignment="1" applyProtection="1">
      <alignment horizontal="left" vertical="center" wrapText="1"/>
      <protection locked="0"/>
    </xf>
    <xf numFmtId="0" fontId="5" fillId="0" borderId="16" xfId="0" applyFont="1" applyBorder="1" applyAlignment="1">
      <alignment vertical="center" wrapText="1"/>
    </xf>
    <xf numFmtId="0" fontId="5" fillId="0" borderId="15" xfId="0" applyFont="1" applyBorder="1" applyAlignment="1">
      <alignment vertical="center" wrapText="1"/>
    </xf>
    <xf numFmtId="0" fontId="5" fillId="0" borderId="4" xfId="0" applyFont="1" applyBorder="1" applyAlignment="1">
      <alignment vertical="center" wrapText="1"/>
    </xf>
    <xf numFmtId="0" fontId="10" fillId="0" borderId="0" xfId="14" applyFont="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6" fillId="8" borderId="16" xfId="0" applyFont="1" applyFill="1" applyBorder="1" applyAlignment="1">
      <alignment horizontal="center" vertical="center"/>
    </xf>
    <xf numFmtId="0" fontId="6" fillId="8" borderId="15" xfId="0" applyFont="1" applyFill="1" applyBorder="1" applyAlignment="1">
      <alignment horizontal="center" vertical="center"/>
    </xf>
    <xf numFmtId="0" fontId="6" fillId="8" borderId="4" xfId="0" applyFont="1" applyFill="1" applyBorder="1" applyAlignment="1">
      <alignment horizontal="center" vertical="center"/>
    </xf>
    <xf numFmtId="0" fontId="5" fillId="0" borderId="13" xfId="14" applyFont="1" applyBorder="1" applyAlignment="1" applyProtection="1">
      <alignment vertical="center" wrapText="1"/>
      <protection locked="0"/>
    </xf>
    <xf numFmtId="0" fontId="5" fillId="0" borderId="14" xfId="14" applyFont="1" applyBorder="1" applyAlignment="1" applyProtection="1">
      <alignment vertical="center" wrapText="1"/>
      <protection locked="0"/>
    </xf>
    <xf numFmtId="0" fontId="5" fillId="0" borderId="15" xfId="14" applyFont="1" applyBorder="1" applyAlignment="1" applyProtection="1">
      <alignment horizontal="left" vertical="center"/>
      <protection locked="0"/>
    </xf>
    <xf numFmtId="0" fontId="5" fillId="0" borderId="4" xfId="14" applyFont="1" applyBorder="1" applyAlignment="1" applyProtection="1">
      <alignment horizontal="left" vertical="center"/>
      <protection locked="0"/>
    </xf>
    <xf numFmtId="0" fontId="5" fillId="0" borderId="11" xfId="0" applyFont="1" applyBorder="1" applyAlignment="1" applyProtection="1">
      <alignment horizontal="center" vertical="center" wrapText="1"/>
      <protection locked="0"/>
    </xf>
    <xf numFmtId="0" fontId="6" fillId="15" borderId="152" xfId="0" applyFont="1" applyFill="1" applyBorder="1" applyAlignment="1" applyProtection="1">
      <alignment horizontal="center" vertical="center"/>
      <protection locked="0"/>
    </xf>
    <xf numFmtId="0" fontId="6" fillId="15" borderId="3" xfId="0" applyFont="1" applyFill="1" applyBorder="1" applyAlignment="1" applyProtection="1">
      <alignment horizontal="center" vertical="center"/>
      <protection locked="0"/>
    </xf>
    <xf numFmtId="180" fontId="5" fillId="15" borderId="10" xfId="0" applyNumberFormat="1" applyFont="1" applyFill="1" applyBorder="1" applyAlignment="1" applyProtection="1">
      <alignment horizontal="right"/>
      <protection locked="0"/>
    </xf>
    <xf numFmtId="180" fontId="5" fillId="15" borderId="6" xfId="0" applyNumberFormat="1" applyFont="1" applyFill="1" applyBorder="1" applyAlignment="1" applyProtection="1">
      <alignment horizontal="right"/>
      <protection locked="0"/>
    </xf>
    <xf numFmtId="180" fontId="5" fillId="15" borderId="151" xfId="0" applyNumberFormat="1" applyFont="1" applyFill="1" applyBorder="1" applyAlignment="1" applyProtection="1">
      <alignment horizontal="right"/>
      <protection locked="0"/>
    </xf>
    <xf numFmtId="180" fontId="5" fillId="15" borderId="5" xfId="0" applyNumberFormat="1" applyFont="1" applyFill="1" applyBorder="1" applyAlignment="1" applyProtection="1">
      <alignment horizontal="right"/>
      <protection locked="0"/>
    </xf>
    <xf numFmtId="180" fontId="5" fillId="15" borderId="13" xfId="0" applyNumberFormat="1" applyFont="1" applyFill="1" applyBorder="1" applyAlignment="1" applyProtection="1">
      <alignment horizontal="right"/>
      <protection locked="0"/>
    </xf>
    <xf numFmtId="180" fontId="5" fillId="15" borderId="14" xfId="0" applyNumberFormat="1" applyFont="1" applyFill="1" applyBorder="1" applyAlignment="1" applyProtection="1">
      <alignment horizontal="right"/>
      <protection locked="0"/>
    </xf>
    <xf numFmtId="0" fontId="5" fillId="0" borderId="11" xfId="14" applyFont="1" applyBorder="1" applyAlignment="1" applyProtection="1">
      <alignment horizontal="left" vertical="center" wrapText="1"/>
      <protection locked="0"/>
    </xf>
    <xf numFmtId="0" fontId="55" fillId="2" borderId="2"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23" fillId="2" borderId="10" xfId="14" applyFont="1" applyFill="1" applyBorder="1" applyAlignment="1" applyProtection="1">
      <alignment horizontal="center" vertical="center" textRotation="255" wrapText="1"/>
      <protection locked="0"/>
    </xf>
    <xf numFmtId="0" fontId="23" fillId="2" borderId="6" xfId="14" applyFont="1" applyFill="1" applyBorder="1" applyAlignment="1" applyProtection="1">
      <alignment horizontal="center" vertical="center" textRotation="255" wrapText="1"/>
      <protection locked="0"/>
    </xf>
    <xf numFmtId="0" fontId="23" fillId="2" borderId="11" xfId="14" applyFont="1" applyFill="1" applyBorder="1" applyAlignment="1" applyProtection="1">
      <alignment horizontal="center" vertical="center" textRotation="255" wrapText="1"/>
      <protection locked="0"/>
    </xf>
    <xf numFmtId="0" fontId="23" fillId="2" borderId="12" xfId="14" applyFont="1" applyFill="1" applyBorder="1" applyAlignment="1" applyProtection="1">
      <alignment horizontal="center" vertical="center" textRotation="255" wrapText="1"/>
      <protection locked="0"/>
    </xf>
    <xf numFmtId="0" fontId="23" fillId="2" borderId="0" xfId="14" applyFont="1" applyFill="1" applyAlignment="1" applyProtection="1">
      <alignment horizontal="center" vertical="center" textRotation="255" wrapText="1"/>
      <protection locked="0"/>
    </xf>
    <xf numFmtId="0" fontId="23" fillId="2" borderId="9" xfId="14" applyFont="1" applyFill="1" applyBorder="1" applyAlignment="1" applyProtection="1">
      <alignment horizontal="center" vertical="center" textRotation="255" wrapText="1"/>
      <protection locked="0"/>
    </xf>
    <xf numFmtId="0" fontId="23" fillId="2" borderId="5" xfId="14" applyFont="1" applyFill="1" applyBorder="1" applyAlignment="1" applyProtection="1">
      <alignment horizontal="center" vertical="center" textRotation="255" wrapText="1"/>
      <protection locked="0"/>
    </xf>
    <xf numFmtId="0" fontId="23" fillId="2" borderId="13" xfId="14" applyFont="1" applyFill="1" applyBorder="1" applyAlignment="1" applyProtection="1">
      <alignment horizontal="center" vertical="center" textRotation="255" wrapText="1"/>
      <protection locked="0"/>
    </xf>
    <xf numFmtId="0" fontId="23" fillId="2" borderId="14" xfId="14" applyFont="1" applyFill="1" applyBorder="1" applyAlignment="1" applyProtection="1">
      <alignment horizontal="center" vertical="center" textRotation="255" wrapText="1"/>
      <protection locked="0"/>
    </xf>
    <xf numFmtId="0" fontId="23" fillId="0" borderId="0" xfId="14" applyFont="1" applyAlignment="1" applyProtection="1">
      <alignment horizontal="left" vertical="center" wrapText="1"/>
      <protection locked="0"/>
    </xf>
    <xf numFmtId="0" fontId="23" fillId="2" borderId="145" xfId="14" applyFont="1" applyFill="1" applyBorder="1" applyAlignment="1" applyProtection="1">
      <alignment horizontal="center" vertical="center" wrapText="1"/>
      <protection locked="0"/>
    </xf>
    <xf numFmtId="0" fontId="55" fillId="2" borderId="146" xfId="0" applyFont="1" applyFill="1" applyBorder="1" applyAlignment="1" applyProtection="1">
      <alignment horizontal="center" vertical="center"/>
      <protection locked="0"/>
    </xf>
    <xf numFmtId="0" fontId="55" fillId="2" borderId="147" xfId="0" applyFont="1" applyFill="1" applyBorder="1" applyAlignment="1" applyProtection="1">
      <alignment horizontal="center" vertical="center"/>
      <protection locked="0"/>
    </xf>
    <xf numFmtId="0" fontId="55" fillId="2" borderId="148" xfId="0" applyFont="1" applyFill="1" applyBorder="1" applyAlignment="1" applyProtection="1">
      <alignment horizontal="center" vertical="center"/>
      <protection locked="0"/>
    </xf>
    <xf numFmtId="0" fontId="23" fillId="0" borderId="146" xfId="14" applyFont="1" applyBorder="1" applyAlignment="1" applyProtection="1">
      <alignment horizontal="center" vertical="center" wrapText="1"/>
      <protection locked="0"/>
    </xf>
    <xf numFmtId="0" fontId="23" fillId="0" borderId="147" xfId="14" applyFont="1" applyBorder="1" applyAlignment="1" applyProtection="1">
      <alignment horizontal="center" vertical="center" wrapText="1"/>
      <protection locked="0"/>
    </xf>
    <xf numFmtId="211" fontId="55" fillId="15" borderId="146" xfId="0" applyNumberFormat="1" applyFont="1" applyFill="1" applyBorder="1" applyAlignment="1" applyProtection="1">
      <alignment horizontal="right" vertical="center"/>
      <protection locked="0"/>
    </xf>
    <xf numFmtId="211" fontId="55" fillId="15" borderId="147" xfId="0" applyNumberFormat="1" applyFont="1" applyFill="1" applyBorder="1" applyAlignment="1" applyProtection="1">
      <alignment horizontal="right" vertical="center"/>
      <protection locked="0"/>
    </xf>
    <xf numFmtId="211" fontId="55" fillId="15" borderId="148" xfId="0" applyNumberFormat="1" applyFont="1" applyFill="1" applyBorder="1" applyAlignment="1" applyProtection="1">
      <alignment horizontal="right" vertical="center"/>
      <protection locked="0"/>
    </xf>
    <xf numFmtId="0" fontId="14" fillId="2" borderId="146" xfId="0" applyFont="1" applyFill="1" applyBorder="1" applyAlignment="1" applyProtection="1">
      <alignment horizontal="center" vertical="center" shrinkToFit="1"/>
      <protection locked="0"/>
    </xf>
    <xf numFmtId="0" fontId="14" fillId="2" borderId="147" xfId="0" applyFont="1" applyFill="1" applyBorder="1" applyAlignment="1" applyProtection="1">
      <alignment horizontal="center" vertical="center" shrinkToFit="1"/>
      <protection locked="0"/>
    </xf>
    <xf numFmtId="0" fontId="14" fillId="2" borderId="148" xfId="0" applyFont="1" applyFill="1" applyBorder="1" applyAlignment="1" applyProtection="1">
      <alignment horizontal="center" vertical="center" shrinkToFit="1"/>
      <protection locked="0"/>
    </xf>
    <xf numFmtId="0" fontId="5" fillId="3" borderId="4" xfId="0" applyFont="1" applyFill="1" applyBorder="1" applyAlignment="1" applyProtection="1">
      <alignment horizontal="center" vertical="center"/>
      <protection locked="0"/>
    </xf>
    <xf numFmtId="0" fontId="55" fillId="2" borderId="1" xfId="0" applyFont="1" applyFill="1" applyBorder="1" applyAlignment="1" applyProtection="1">
      <alignment horizontal="center" vertical="center"/>
      <protection locked="0"/>
    </xf>
    <xf numFmtId="0" fontId="55" fillId="2" borderId="10" xfId="0" applyFont="1" applyFill="1" applyBorder="1" applyAlignment="1" applyProtection="1">
      <alignment horizontal="center" vertical="center"/>
      <protection locked="0"/>
    </xf>
    <xf numFmtId="0" fontId="55" fillId="2" borderId="11" xfId="0" applyFont="1" applyFill="1" applyBorder="1" applyAlignment="1" applyProtection="1">
      <alignment horizontal="center" vertical="center"/>
      <protection locked="0"/>
    </xf>
    <xf numFmtId="0" fontId="55" fillId="2" borderId="5"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protection locked="0"/>
    </xf>
    <xf numFmtId="0" fontId="55" fillId="2" borderId="6" xfId="0" applyFont="1" applyFill="1" applyBorder="1" applyAlignment="1" applyProtection="1">
      <alignment horizontal="center" vertical="center" wrapText="1" shrinkToFit="1"/>
      <protection locked="0"/>
    </xf>
    <xf numFmtId="0" fontId="55" fillId="2" borderId="11" xfId="0" applyFont="1" applyFill="1" applyBorder="1" applyAlignment="1" applyProtection="1">
      <alignment horizontal="center" vertical="center" wrapText="1" shrinkToFit="1"/>
      <protection locked="0"/>
    </xf>
    <xf numFmtId="0" fontId="55" fillId="2" borderId="13" xfId="0" applyFont="1" applyFill="1" applyBorder="1" applyAlignment="1" applyProtection="1">
      <alignment horizontal="center" vertical="center" wrapText="1" shrinkToFit="1"/>
      <protection locked="0"/>
    </xf>
    <xf numFmtId="0" fontId="55" fillId="2" borderId="14" xfId="0" applyFont="1" applyFill="1" applyBorder="1" applyAlignment="1" applyProtection="1">
      <alignment horizontal="center" vertical="center" wrapText="1" shrinkToFit="1"/>
      <protection locked="0"/>
    </xf>
    <xf numFmtId="0" fontId="55" fillId="0" borderId="16" xfId="0" applyFont="1" applyBorder="1" applyAlignment="1" applyProtection="1">
      <alignment vertical="center" wrapText="1"/>
      <protection locked="0"/>
    </xf>
    <xf numFmtId="0" fontId="55" fillId="0" borderId="15" xfId="0" applyFont="1" applyBorder="1" applyAlignment="1" applyProtection="1">
      <alignment vertical="center" wrapText="1"/>
      <protection locked="0"/>
    </xf>
    <xf numFmtId="0" fontId="55" fillId="0" borderId="4" xfId="0" applyFont="1" applyBorder="1" applyAlignment="1" applyProtection="1">
      <alignment vertical="center" wrapText="1"/>
      <protection locked="0"/>
    </xf>
    <xf numFmtId="0" fontId="5" fillId="0" borderId="16"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23" fillId="0" borderId="146" xfId="14" applyFont="1" applyBorder="1" applyAlignment="1" applyProtection="1">
      <alignment horizontal="center" vertical="center" shrinkToFit="1"/>
      <protection locked="0"/>
    </xf>
    <xf numFmtId="0" fontId="23" fillId="0" borderId="147" xfId="14" applyFont="1" applyBorder="1" applyAlignment="1" applyProtection="1">
      <alignment horizontal="center" vertical="center" shrinkToFit="1"/>
      <protection locked="0"/>
    </xf>
    <xf numFmtId="0" fontId="69" fillId="0" borderId="146" xfId="14" applyFont="1" applyBorder="1" applyAlignment="1" applyProtection="1">
      <alignment horizontal="center" vertical="center" shrinkToFit="1"/>
      <protection locked="0"/>
    </xf>
    <xf numFmtId="0" fontId="69" fillId="0" borderId="147" xfId="14" applyFont="1" applyBorder="1" applyAlignment="1" applyProtection="1">
      <alignment horizontal="center" vertical="center" shrinkToFit="1"/>
      <protection locked="0"/>
    </xf>
    <xf numFmtId="0" fontId="46" fillId="0" borderId="0" xfId="0" applyFont="1" applyAlignment="1" applyProtection="1">
      <alignment horizontal="left" vertical="center" wrapText="1"/>
      <protection locked="0"/>
    </xf>
    <xf numFmtId="0" fontId="126" fillId="0" borderId="0" xfId="0" applyFont="1" applyAlignment="1" applyProtection="1">
      <alignment horizontal="left" vertical="top" wrapText="1"/>
      <protection locked="0"/>
    </xf>
    <xf numFmtId="0" fontId="127" fillId="0" borderId="0" xfId="0" applyFont="1" applyAlignment="1" applyProtection="1">
      <alignment horizontal="left" vertical="center" wrapText="1"/>
      <protection locked="0"/>
    </xf>
    <xf numFmtId="0" fontId="5" fillId="7" borderId="16" xfId="0" applyFont="1" applyFill="1" applyBorder="1" applyAlignment="1">
      <alignment horizontal="center" vertical="center"/>
    </xf>
    <xf numFmtId="0" fontId="5" fillId="7" borderId="15" xfId="0" applyFont="1" applyFill="1" applyBorder="1" applyAlignment="1">
      <alignment horizontal="center" vertical="center"/>
    </xf>
    <xf numFmtId="0" fontId="5" fillId="7" borderId="4" xfId="0" applyFont="1" applyFill="1" applyBorder="1" applyAlignment="1">
      <alignment horizontal="center" vertical="center"/>
    </xf>
    <xf numFmtId="38" fontId="5" fillId="0" borderId="5" xfId="2" applyFont="1" applyFill="1" applyBorder="1" applyAlignment="1" applyProtection="1">
      <alignment horizontal="left" vertical="center" wrapText="1"/>
      <protection locked="0"/>
    </xf>
    <xf numFmtId="38" fontId="5" fillId="0" borderId="13" xfId="2" applyFont="1" applyFill="1" applyBorder="1" applyAlignment="1" applyProtection="1">
      <alignment horizontal="left" vertical="center" wrapText="1"/>
      <protection locked="0"/>
    </xf>
    <xf numFmtId="38" fontId="5" fillId="0" borderId="14" xfId="2" applyFont="1" applyFill="1" applyBorder="1" applyAlignment="1" applyProtection="1">
      <alignment horizontal="left" vertical="center" wrapText="1"/>
      <protection locked="0"/>
    </xf>
    <xf numFmtId="38" fontId="5" fillId="0" borderId="10" xfId="2" applyFont="1" applyFill="1" applyBorder="1" applyAlignment="1" applyProtection="1">
      <alignment horizontal="left" vertical="center" wrapText="1"/>
      <protection locked="0"/>
    </xf>
    <xf numFmtId="38" fontId="5" fillId="0" borderId="6" xfId="2" applyFont="1" applyFill="1" applyBorder="1" applyAlignment="1" applyProtection="1">
      <alignment horizontal="left" vertical="center" wrapText="1"/>
      <protection locked="0"/>
    </xf>
    <xf numFmtId="38" fontId="5" fillId="0" borderId="11" xfId="2" applyFont="1" applyFill="1" applyBorder="1" applyAlignment="1" applyProtection="1">
      <alignment horizontal="left" vertical="center" wrapText="1"/>
      <protection locked="0"/>
    </xf>
    <xf numFmtId="0" fontId="5" fillId="0" borderId="10" xfId="0" applyFont="1" applyBorder="1" applyAlignment="1" applyProtection="1">
      <alignment horizontal="center" vertical="center"/>
      <protection locked="0"/>
    </xf>
    <xf numFmtId="0" fontId="5" fillId="0" borderId="151" xfId="0" applyFont="1" applyBorder="1" applyAlignment="1" applyProtection="1">
      <alignment horizontal="center" vertical="center"/>
      <protection locked="0"/>
    </xf>
    <xf numFmtId="0" fontId="5" fillId="0" borderId="146" xfId="0" applyFont="1" applyBorder="1" applyAlignment="1" applyProtection="1">
      <alignment horizontal="center" vertical="center"/>
      <protection locked="0"/>
    </xf>
    <xf numFmtId="0" fontId="5" fillId="0" borderId="148" xfId="0" applyFont="1" applyBorder="1" applyAlignment="1" applyProtection="1">
      <alignment horizontal="center" vertical="center"/>
      <protection locked="0"/>
    </xf>
    <xf numFmtId="180" fontId="11" fillId="3" borderId="13" xfId="0" applyNumberFormat="1" applyFont="1" applyFill="1" applyBorder="1" applyProtection="1">
      <alignment vertical="center"/>
      <protection locked="0"/>
    </xf>
    <xf numFmtId="180" fontId="11" fillId="3" borderId="14" xfId="0" applyNumberFormat="1" applyFont="1" applyFill="1" applyBorder="1" applyProtection="1">
      <alignment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5" fillId="0" borderId="123" xfId="5" applyFont="1" applyBorder="1" applyProtection="1">
      <alignment vertical="center"/>
      <protection locked="0"/>
    </xf>
    <xf numFmtId="0" fontId="55" fillId="0" borderId="143" xfId="5" applyFont="1" applyBorder="1" applyProtection="1">
      <alignment vertical="center"/>
      <protection locked="0"/>
    </xf>
    <xf numFmtId="0" fontId="55" fillId="0" borderId="135" xfId="5" applyFont="1" applyBorder="1" applyProtection="1">
      <alignment vertical="center"/>
      <protection locked="0"/>
    </xf>
    <xf numFmtId="0" fontId="5" fillId="0" borderId="146" xfId="0" applyFont="1" applyBorder="1" applyAlignment="1" applyProtection="1">
      <alignment horizontal="center" vertical="center" textRotation="255"/>
      <protection locked="0"/>
    </xf>
    <xf numFmtId="0" fontId="5" fillId="0" borderId="148" xfId="0" applyFont="1" applyBorder="1" applyAlignment="1" applyProtection="1">
      <alignment horizontal="center" vertical="center" textRotation="255"/>
      <protection locked="0"/>
    </xf>
    <xf numFmtId="0" fontId="5" fillId="0" borderId="123" xfId="5" applyFont="1" applyBorder="1" applyAlignment="1" applyProtection="1">
      <alignment horizontal="left" vertical="center"/>
      <protection locked="0"/>
    </xf>
    <xf numFmtId="0" fontId="5" fillId="0" borderId="116" xfId="5" applyFont="1" applyBorder="1" applyAlignment="1" applyProtection="1">
      <alignment horizontal="left" vertical="center"/>
      <protection locked="0"/>
    </xf>
    <xf numFmtId="0" fontId="5" fillId="0" borderId="143" xfId="5" applyFont="1" applyBorder="1" applyAlignment="1" applyProtection="1">
      <alignment horizontal="left" vertical="center"/>
      <protection locked="0"/>
    </xf>
    <xf numFmtId="0" fontId="5" fillId="0" borderId="117" xfId="5" applyFont="1" applyBorder="1" applyAlignment="1" applyProtection="1">
      <alignment horizontal="left" vertical="center"/>
      <protection locked="0"/>
    </xf>
    <xf numFmtId="0" fontId="5" fillId="0" borderId="98" xfId="5" applyFont="1" applyBorder="1" applyAlignment="1" applyProtection="1">
      <alignment horizontal="left" vertical="center"/>
      <protection locked="0"/>
    </xf>
    <xf numFmtId="0" fontId="5" fillId="0" borderId="119" xfId="5" applyFont="1" applyBorder="1" applyAlignment="1" applyProtection="1">
      <alignment horizontal="left" vertical="center"/>
      <protection locked="0"/>
    </xf>
    <xf numFmtId="0" fontId="5" fillId="0" borderId="128" xfId="5" applyFont="1" applyBorder="1" applyProtection="1">
      <alignment vertical="center"/>
      <protection locked="0"/>
    </xf>
    <xf numFmtId="0" fontId="5" fillId="0" borderId="136" xfId="5" applyFont="1" applyBorder="1" applyProtection="1">
      <alignment vertical="center"/>
      <protection locked="0"/>
    </xf>
    <xf numFmtId="0" fontId="5" fillId="0" borderId="5"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34" xfId="0" applyFont="1" applyBorder="1" applyAlignment="1" applyProtection="1">
      <alignment horizontal="center" vertical="center" wrapText="1"/>
      <protection locked="0"/>
    </xf>
    <xf numFmtId="183" fontId="72" fillId="15" borderId="145" xfId="0" applyNumberFormat="1" applyFont="1" applyFill="1" applyBorder="1" applyAlignment="1" applyProtection="1">
      <alignment horizontal="center" vertical="center"/>
      <protection locked="0"/>
    </xf>
    <xf numFmtId="183" fontId="72" fillId="15" borderId="146" xfId="0" applyNumberFormat="1" applyFont="1" applyFill="1" applyBorder="1" applyAlignment="1" applyProtection="1">
      <alignment horizontal="center" vertical="center"/>
      <protection locked="0"/>
    </xf>
    <xf numFmtId="183" fontId="72" fillId="15" borderId="148" xfId="0" applyNumberFormat="1"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15" borderId="146" xfId="0" applyFont="1" applyFill="1" applyBorder="1" applyAlignment="1" applyProtection="1">
      <alignment horizontal="left" vertical="center"/>
      <protection locked="0"/>
    </xf>
    <xf numFmtId="0" fontId="6" fillId="15" borderId="147" xfId="0" applyFont="1" applyFill="1" applyBorder="1" applyAlignment="1" applyProtection="1">
      <alignment horizontal="left" vertical="center"/>
      <protection locked="0"/>
    </xf>
    <xf numFmtId="0" fontId="6" fillId="15" borderId="148" xfId="0" applyFont="1" applyFill="1" applyBorder="1" applyAlignment="1" applyProtection="1">
      <alignment horizontal="left" vertical="center"/>
      <protection locked="0"/>
    </xf>
    <xf numFmtId="0" fontId="55" fillId="2" borderId="5" xfId="0" applyFont="1" applyFill="1" applyBorder="1" applyAlignment="1" applyProtection="1">
      <alignment horizontal="center" vertical="center" shrinkToFit="1"/>
      <protection locked="0"/>
    </xf>
    <xf numFmtId="0" fontId="55" fillId="2" borderId="14" xfId="0" applyFont="1" applyFill="1" applyBorder="1" applyAlignment="1" applyProtection="1">
      <alignment horizontal="center" vertical="center" shrinkToFit="1"/>
      <protection locked="0"/>
    </xf>
    <xf numFmtId="0" fontId="55" fillId="2" borderId="6"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225" fontId="72" fillId="20" borderId="10" xfId="2" applyNumberFormat="1" applyFont="1" applyFill="1" applyBorder="1" applyAlignment="1" applyProtection="1">
      <alignment horizontal="center" shrinkToFit="1"/>
    </xf>
    <xf numFmtId="225" fontId="72" fillId="20" borderId="151" xfId="2" applyNumberFormat="1" applyFont="1" applyFill="1" applyBorder="1" applyAlignment="1" applyProtection="1">
      <alignment horizontal="center" shrinkToFit="1"/>
    </xf>
    <xf numFmtId="225" fontId="72" fillId="20" borderId="5" xfId="2" applyNumberFormat="1" applyFont="1" applyFill="1" applyBorder="1" applyAlignment="1" applyProtection="1">
      <alignment horizontal="center" shrinkToFit="1"/>
    </xf>
    <xf numFmtId="225" fontId="72" fillId="20" borderId="14" xfId="2" applyNumberFormat="1" applyFont="1" applyFill="1" applyBorder="1" applyAlignment="1" applyProtection="1">
      <alignment horizontal="center" shrinkToFit="1"/>
    </xf>
    <xf numFmtId="38" fontId="123" fillId="0" borderId="10" xfId="2" applyFont="1" applyFill="1" applyBorder="1" applyAlignment="1" applyProtection="1">
      <alignment horizontal="center" shrinkToFit="1"/>
      <protection locked="0"/>
    </xf>
    <xf numFmtId="38" fontId="123" fillId="0" borderId="6" xfId="2" applyFont="1" applyFill="1" applyBorder="1" applyAlignment="1" applyProtection="1">
      <alignment horizontal="center" shrinkToFit="1"/>
      <protection locked="0"/>
    </xf>
    <xf numFmtId="38" fontId="123" fillId="0" borderId="5" xfId="2" applyFont="1" applyFill="1" applyBorder="1" applyAlignment="1" applyProtection="1">
      <alignment horizontal="center" shrinkToFit="1"/>
      <protection locked="0"/>
    </xf>
    <xf numFmtId="38" fontId="123" fillId="0" borderId="13" xfId="2" applyFont="1" applyFill="1" applyBorder="1" applyAlignment="1" applyProtection="1">
      <alignment horizontal="center" shrinkToFit="1"/>
      <protection locked="0"/>
    </xf>
    <xf numFmtId="201" fontId="11" fillId="0" borderId="6" xfId="2" applyNumberFormat="1" applyFont="1" applyFill="1" applyBorder="1" applyAlignment="1" applyProtection="1">
      <alignment horizontal="center" shrinkToFit="1"/>
      <protection locked="0"/>
    </xf>
    <xf numFmtId="201" fontId="11" fillId="0" borderId="151" xfId="2" applyNumberFormat="1" applyFont="1" applyFill="1" applyBorder="1" applyAlignment="1" applyProtection="1">
      <alignment horizontal="center" shrinkToFit="1"/>
      <protection locked="0"/>
    </xf>
    <xf numFmtId="201" fontId="11" fillId="0" borderId="13" xfId="2" applyNumberFormat="1" applyFont="1" applyFill="1" applyBorder="1" applyAlignment="1" applyProtection="1">
      <alignment horizontal="center" shrinkToFit="1"/>
      <protection locked="0"/>
    </xf>
    <xf numFmtId="201" fontId="11" fillId="0" borderId="14" xfId="2" applyNumberFormat="1" applyFont="1" applyFill="1" applyBorder="1" applyAlignment="1" applyProtection="1">
      <alignment horizontal="center" shrinkToFit="1"/>
      <protection locked="0"/>
    </xf>
    <xf numFmtId="0" fontId="5" fillId="20" borderId="10" xfId="0" applyFont="1" applyFill="1" applyBorder="1" applyAlignment="1" applyProtection="1">
      <alignment horizontal="right"/>
      <protection locked="0"/>
    </xf>
    <xf numFmtId="0" fontId="5" fillId="20" borderId="6" xfId="0" applyFont="1" applyFill="1" applyBorder="1" applyAlignment="1" applyProtection="1">
      <alignment horizontal="right"/>
      <protection locked="0"/>
    </xf>
    <xf numFmtId="0" fontId="5" fillId="20" borderId="151" xfId="0" applyFont="1" applyFill="1" applyBorder="1" applyAlignment="1" applyProtection="1">
      <alignment horizontal="right"/>
      <protection locked="0"/>
    </xf>
    <xf numFmtId="0" fontId="5" fillId="20" borderId="5" xfId="0" applyFont="1" applyFill="1" applyBorder="1" applyAlignment="1" applyProtection="1">
      <alignment horizontal="right"/>
      <protection locked="0"/>
    </xf>
    <xf numFmtId="0" fontId="5" fillId="20" borderId="13" xfId="0" applyFont="1" applyFill="1" applyBorder="1" applyAlignment="1" applyProtection="1">
      <alignment horizontal="right"/>
      <protection locked="0"/>
    </xf>
    <xf numFmtId="0" fontId="5" fillId="20" borderId="14" xfId="0" applyFont="1" applyFill="1" applyBorder="1" applyAlignment="1" applyProtection="1">
      <alignment horizontal="right"/>
      <protection locked="0"/>
    </xf>
    <xf numFmtId="181" fontId="72" fillId="20" borderId="10" xfId="0" applyNumberFormat="1" applyFont="1" applyFill="1" applyBorder="1" applyAlignment="1">
      <alignment horizontal="center" shrinkToFit="1"/>
    </xf>
    <xf numFmtId="181" fontId="72" fillId="20" borderId="6" xfId="0" applyNumberFormat="1" applyFont="1" applyFill="1" applyBorder="1" applyAlignment="1">
      <alignment horizontal="center" shrinkToFit="1"/>
    </xf>
    <xf numFmtId="181" fontId="72" fillId="20" borderId="151" xfId="0" applyNumberFormat="1" applyFont="1" applyFill="1" applyBorder="1" applyAlignment="1">
      <alignment horizontal="center" shrinkToFit="1"/>
    </xf>
    <xf numFmtId="181" fontId="72" fillId="20" borderId="5" xfId="0" applyNumberFormat="1" applyFont="1" applyFill="1" applyBorder="1" applyAlignment="1">
      <alignment horizontal="center" shrinkToFit="1"/>
    </xf>
    <xf numFmtId="181" fontId="72" fillId="20" borderId="13" xfId="0" applyNumberFormat="1" applyFont="1" applyFill="1" applyBorder="1" applyAlignment="1">
      <alignment horizontal="center" shrinkToFit="1"/>
    </xf>
    <xf numFmtId="181" fontId="72" fillId="20" borderId="14" xfId="0" applyNumberFormat="1" applyFont="1" applyFill="1" applyBorder="1" applyAlignment="1">
      <alignment horizontal="center" shrinkToFit="1"/>
    </xf>
    <xf numFmtId="38" fontId="123" fillId="0" borderId="185" xfId="2" applyFont="1" applyFill="1" applyBorder="1" applyAlignment="1" applyProtection="1">
      <alignment horizontal="center" shrinkToFit="1"/>
      <protection locked="0"/>
    </xf>
    <xf numFmtId="38" fontId="123" fillId="0" borderId="186" xfId="2" applyFont="1" applyFill="1" applyBorder="1" applyAlignment="1" applyProtection="1">
      <alignment horizontal="center" shrinkToFit="1"/>
      <protection locked="0"/>
    </xf>
    <xf numFmtId="0" fontId="5" fillId="20" borderId="185" xfId="0" applyFont="1" applyFill="1" applyBorder="1" applyAlignment="1" applyProtection="1">
      <alignment horizontal="right"/>
      <protection locked="0"/>
    </xf>
    <xf numFmtId="0" fontId="5" fillId="20" borderId="186" xfId="0" applyFont="1" applyFill="1" applyBorder="1" applyAlignment="1" applyProtection="1">
      <alignment horizontal="right"/>
      <protection locked="0"/>
    </xf>
    <xf numFmtId="0" fontId="5" fillId="20" borderId="187" xfId="0" applyFont="1" applyFill="1" applyBorder="1" applyAlignment="1" applyProtection="1">
      <alignment horizontal="right"/>
      <protection locked="0"/>
    </xf>
    <xf numFmtId="201" fontId="11" fillId="0" borderId="186" xfId="2" applyNumberFormat="1" applyFont="1" applyFill="1" applyBorder="1" applyAlignment="1" applyProtection="1">
      <alignment horizontal="center" shrinkToFit="1"/>
      <protection locked="0"/>
    </xf>
    <xf numFmtId="201" fontId="11" fillId="0" borderId="187" xfId="2" applyNumberFormat="1" applyFont="1" applyFill="1" applyBorder="1" applyAlignment="1" applyProtection="1">
      <alignment horizontal="center" shrinkToFit="1"/>
      <protection locked="0"/>
    </xf>
    <xf numFmtId="0" fontId="124" fillId="0" borderId="25" xfId="2" applyNumberFormat="1" applyFont="1" applyFill="1" applyBorder="1" applyAlignment="1" applyProtection="1">
      <alignment horizontal="center" shrinkToFit="1"/>
      <protection locked="0"/>
    </xf>
    <xf numFmtId="0" fontId="124" fillId="0" borderId="69" xfId="2" applyNumberFormat="1" applyFont="1" applyFill="1" applyBorder="1" applyAlignment="1" applyProtection="1">
      <alignment horizontal="center" shrinkToFit="1"/>
      <protection locked="0"/>
    </xf>
    <xf numFmtId="0" fontId="5" fillId="8" borderId="25" xfId="0" applyFont="1" applyFill="1" applyBorder="1" applyAlignment="1" applyProtection="1">
      <alignment horizontal="center"/>
      <protection locked="0"/>
    </xf>
    <xf numFmtId="0" fontId="5" fillId="8" borderId="69" xfId="0" applyFont="1" applyFill="1" applyBorder="1" applyAlignment="1" applyProtection="1">
      <alignment horizontal="center"/>
      <protection locked="0"/>
    </xf>
    <xf numFmtId="0" fontId="5" fillId="8" borderId="70" xfId="0" applyFont="1" applyFill="1" applyBorder="1" applyAlignment="1" applyProtection="1">
      <alignment horizontal="center"/>
      <protection locked="0"/>
    </xf>
    <xf numFmtId="0" fontId="137" fillId="0" borderId="146" xfId="22" applyFont="1" applyBorder="1" applyAlignment="1">
      <alignment horizontal="center" vertical="center" shrinkToFit="1"/>
    </xf>
    <xf numFmtId="0" fontId="137" fillId="0" borderId="148" xfId="22" applyFont="1" applyBorder="1" applyAlignment="1">
      <alignment horizontal="center" vertical="center" shrinkToFit="1"/>
    </xf>
    <xf numFmtId="0" fontId="138" fillId="0" borderId="6" xfId="22" applyFont="1" applyBorder="1" applyAlignment="1">
      <alignment horizontal="left" vertical="center" shrinkToFit="1"/>
    </xf>
    <xf numFmtId="0" fontId="138" fillId="0" borderId="0" xfId="22" applyFont="1" applyAlignment="1">
      <alignment horizontal="left" vertical="center" shrinkToFit="1"/>
    </xf>
    <xf numFmtId="0" fontId="137" fillId="0" borderId="152" xfId="22" applyFont="1" applyBorder="1" applyAlignment="1">
      <alignment horizontal="left" vertical="center" shrinkToFit="1"/>
    </xf>
    <xf numFmtId="0" fontId="137" fillId="0" borderId="8" xfId="22" applyFont="1" applyBorder="1" applyAlignment="1">
      <alignment horizontal="left" vertical="center" shrinkToFit="1"/>
    </xf>
    <xf numFmtId="0" fontId="137" fillId="0" borderId="3" xfId="22" applyFont="1" applyBorder="1" applyAlignment="1">
      <alignment horizontal="left" vertical="center" shrinkToFit="1"/>
    </xf>
    <xf numFmtId="0" fontId="137" fillId="0" borderId="146" xfId="22" applyFont="1" applyBorder="1" applyAlignment="1">
      <alignment horizontal="left" vertical="center" shrinkToFit="1"/>
    </xf>
    <xf numFmtId="0" fontId="137" fillId="0" borderId="148" xfId="22" applyFont="1" applyBorder="1" applyAlignment="1">
      <alignment horizontal="left" vertical="center" shrinkToFit="1"/>
    </xf>
    <xf numFmtId="0" fontId="105" fillId="2" borderId="145" xfId="18" applyFont="1" applyFill="1" applyBorder="1" applyAlignment="1" applyProtection="1">
      <alignment horizontal="center" vertical="center"/>
      <protection locked="0"/>
    </xf>
    <xf numFmtId="0" fontId="105" fillId="0" borderId="145" xfId="18" applyFont="1" applyBorder="1" applyAlignment="1" applyProtection="1">
      <alignment horizontal="center" vertical="center"/>
      <protection locked="0"/>
    </xf>
    <xf numFmtId="0" fontId="107" fillId="0" borderId="0" xfId="18" applyFont="1" applyAlignment="1" applyProtection="1">
      <alignment horizontal="center"/>
      <protection locked="0"/>
    </xf>
    <xf numFmtId="0" fontId="105" fillId="0" borderId="0" xfId="18" applyFont="1" applyAlignment="1" applyProtection="1">
      <alignment horizontal="center"/>
      <protection locked="0"/>
    </xf>
    <xf numFmtId="0" fontId="105" fillId="2" borderId="145" xfId="18" applyFont="1" applyFill="1" applyBorder="1" applyAlignment="1" applyProtection="1">
      <alignment horizontal="center"/>
      <protection locked="0"/>
    </xf>
    <xf numFmtId="0" fontId="76" fillId="0" borderId="26" xfId="18" applyFont="1" applyBorder="1" applyAlignment="1" applyProtection="1">
      <alignment horizontal="center" vertical="center"/>
      <protection locked="0"/>
    </xf>
    <xf numFmtId="0" fontId="83" fillId="0" borderId="0" xfId="5" applyFont="1" applyAlignment="1">
      <alignment horizontal="center" vertical="center"/>
    </xf>
    <xf numFmtId="0" fontId="50" fillId="0" borderId="16" xfId="5" applyFont="1" applyBorder="1" applyAlignment="1">
      <alignment horizontal="center" vertical="center" wrapText="1"/>
    </xf>
    <xf numFmtId="0" fontId="50" fillId="0" borderId="4" xfId="5" applyFont="1" applyBorder="1" applyAlignment="1">
      <alignment horizontal="center" vertical="center" wrapText="1"/>
    </xf>
    <xf numFmtId="0" fontId="50" fillId="0" borderId="16" xfId="5" applyFont="1" applyBorder="1" applyAlignment="1">
      <alignment horizontal="left" vertical="top" wrapText="1"/>
    </xf>
    <xf numFmtId="0" fontId="50" fillId="0" borderId="4" xfId="5" applyFont="1" applyBorder="1" applyAlignment="1">
      <alignment horizontal="left" vertical="top" wrapText="1"/>
    </xf>
    <xf numFmtId="0" fontId="50" fillId="0" borderId="1" xfId="5" applyFont="1" applyBorder="1" applyAlignment="1">
      <alignment horizontal="center" vertical="top" wrapText="1"/>
    </xf>
    <xf numFmtId="0" fontId="50" fillId="0" borderId="145" xfId="5" applyFont="1" applyBorder="1" applyAlignment="1">
      <alignment horizontal="center" vertical="top" wrapText="1"/>
    </xf>
    <xf numFmtId="0" fontId="50" fillId="0" borderId="152" xfId="5" applyFont="1" applyBorder="1" applyAlignment="1">
      <alignment horizontal="center" vertical="top" wrapText="1"/>
    </xf>
    <xf numFmtId="0" fontId="50" fillId="0" borderId="2" xfId="5" applyFont="1" applyBorder="1" applyAlignment="1">
      <alignment horizontal="center" vertical="top" wrapText="1"/>
    </xf>
    <xf numFmtId="0" fontId="50" fillId="0" borderId="1" xfId="5" applyFont="1" applyBorder="1" applyAlignment="1">
      <alignment horizontal="left" vertical="top" wrapText="1"/>
    </xf>
    <xf numFmtId="0" fontId="50" fillId="0" borderId="145" xfId="5" applyFont="1" applyBorder="1" applyAlignment="1">
      <alignment horizontal="left" vertical="top" wrapText="1"/>
    </xf>
    <xf numFmtId="0" fontId="50" fillId="0" borderId="3" xfId="5" applyFont="1" applyBorder="1" applyAlignment="1">
      <alignment horizontal="center" vertical="top" wrapText="1"/>
    </xf>
    <xf numFmtId="0" fontId="50" fillId="0" borderId="10" xfId="5" applyFont="1" applyBorder="1" applyAlignment="1">
      <alignment horizontal="left" vertical="top" wrapText="1"/>
    </xf>
    <xf numFmtId="0" fontId="50" fillId="0" borderId="151" xfId="5" applyFont="1" applyBorder="1" applyAlignment="1">
      <alignment horizontal="left" vertical="top" wrapText="1"/>
    </xf>
    <xf numFmtId="0" fontId="50" fillId="0" borderId="5" xfId="5" applyFont="1" applyBorder="1" applyAlignment="1">
      <alignment horizontal="left" vertical="top" wrapText="1"/>
    </xf>
    <xf numFmtId="0" fontId="50" fillId="0" borderId="14" xfId="5" applyFont="1" applyBorder="1" applyAlignment="1">
      <alignment horizontal="left" vertical="top" wrapText="1"/>
    </xf>
    <xf numFmtId="0" fontId="50" fillId="0" borderId="2" xfId="5" applyFont="1" applyBorder="1" applyAlignment="1">
      <alignment horizontal="left" vertical="top" wrapText="1"/>
    </xf>
    <xf numFmtId="0" fontId="50" fillId="0" borderId="8" xfId="5" applyFont="1" applyBorder="1" applyAlignment="1">
      <alignment horizontal="left" vertical="top" wrapText="1"/>
    </xf>
    <xf numFmtId="0" fontId="50" fillId="6" borderId="2" xfId="5" applyFont="1" applyFill="1" applyBorder="1" applyAlignment="1">
      <alignment horizontal="center" vertical="center" wrapText="1"/>
    </xf>
    <xf numFmtId="0" fontId="50" fillId="6" borderId="3" xfId="5" applyFont="1" applyFill="1" applyBorder="1" applyAlignment="1">
      <alignment horizontal="center" vertical="center" wrapText="1"/>
    </xf>
    <xf numFmtId="0" fontId="50" fillId="0" borderId="2" xfId="5" applyFont="1" applyBorder="1" applyAlignment="1">
      <alignment vertical="top" wrapText="1"/>
    </xf>
    <xf numFmtId="0" fontId="50" fillId="0" borderId="8" xfId="5" applyFont="1" applyBorder="1" applyAlignment="1">
      <alignment vertical="top" wrapText="1"/>
    </xf>
    <xf numFmtId="0" fontId="50" fillId="0" borderId="3" xfId="5" applyFont="1" applyBorder="1" applyAlignment="1">
      <alignment vertical="top" wrapText="1"/>
    </xf>
    <xf numFmtId="0" fontId="50" fillId="0" borderId="16" xfId="5" applyFont="1" applyBorder="1" applyAlignment="1">
      <alignment vertical="top" wrapText="1"/>
    </xf>
    <xf numFmtId="0" fontId="50" fillId="0" borderId="4" xfId="5" applyFont="1" applyBorder="1" applyAlignment="1">
      <alignment vertical="top" wrapText="1"/>
    </xf>
    <xf numFmtId="0" fontId="50" fillId="0" borderId="2" xfId="5" applyFont="1" applyBorder="1" applyAlignment="1">
      <alignment horizontal="center" vertical="center" wrapText="1"/>
    </xf>
    <xf numFmtId="0" fontId="50" fillId="0" borderId="1" xfId="5" applyFont="1" applyBorder="1" applyAlignment="1">
      <alignment horizontal="center" vertical="center" wrapText="1"/>
    </xf>
    <xf numFmtId="0" fontId="50" fillId="0" borderId="10" xfId="5" applyFont="1" applyBorder="1" applyAlignment="1">
      <alignment horizontal="center" vertical="center" wrapText="1"/>
    </xf>
    <xf numFmtId="0" fontId="50" fillId="0" borderId="5" xfId="5" applyFont="1" applyBorder="1" applyAlignment="1">
      <alignment horizontal="center" vertical="center" wrapText="1"/>
    </xf>
    <xf numFmtId="0" fontId="50" fillId="0" borderId="1" xfId="5" applyFont="1" applyBorder="1" applyAlignment="1">
      <alignment vertical="top" wrapText="1"/>
    </xf>
    <xf numFmtId="0" fontId="55" fillId="0" borderId="1" xfId="5" applyFont="1" applyBorder="1" applyAlignment="1">
      <alignment vertical="top" wrapText="1"/>
    </xf>
    <xf numFmtId="0" fontId="50" fillId="0" borderId="16" xfId="5" applyFont="1" applyBorder="1">
      <alignment vertical="center"/>
    </xf>
    <xf numFmtId="0" fontId="50" fillId="0" borderId="4" xfId="5" applyFont="1" applyBorder="1">
      <alignment vertical="center"/>
    </xf>
    <xf numFmtId="0" fontId="50" fillId="0" borderId="152" xfId="5" applyFont="1" applyBorder="1" applyAlignment="1">
      <alignment horizontal="left" vertical="top" wrapText="1"/>
    </xf>
    <xf numFmtId="0" fontId="50" fillId="0" borderId="3" xfId="5" applyFont="1" applyBorder="1" applyAlignment="1">
      <alignment horizontal="left" vertical="top" wrapText="1"/>
    </xf>
    <xf numFmtId="0" fontId="50" fillId="0" borderId="152" xfId="5" applyFont="1" applyBorder="1" applyAlignment="1">
      <alignment vertical="top" wrapText="1"/>
    </xf>
    <xf numFmtId="0" fontId="50" fillId="0" borderId="11" xfId="5" applyFont="1" applyBorder="1" applyAlignment="1">
      <alignment horizontal="center" vertical="center" wrapText="1"/>
    </xf>
    <xf numFmtId="0" fontId="50" fillId="0" borderId="3" xfId="5" applyFont="1" applyBorder="1" applyAlignment="1">
      <alignment horizontal="center" vertical="center" wrapText="1"/>
    </xf>
    <xf numFmtId="0" fontId="64" fillId="0" borderId="2" xfId="5" applyFont="1" applyBorder="1" applyAlignment="1">
      <alignment horizontal="center" vertical="center"/>
    </xf>
    <xf numFmtId="0" fontId="64" fillId="0" borderId="3" xfId="5" applyFont="1" applyBorder="1" applyAlignment="1">
      <alignment horizontal="center" vertical="center"/>
    </xf>
    <xf numFmtId="0" fontId="63" fillId="0" borderId="152" xfId="5" applyFont="1" applyBorder="1" applyAlignment="1">
      <alignment horizontal="left" vertical="top" wrapText="1"/>
    </xf>
    <xf numFmtId="0" fontId="63" fillId="0" borderId="8" xfId="5" applyFont="1" applyBorder="1" applyAlignment="1">
      <alignment horizontal="left" vertical="top" wrapText="1"/>
    </xf>
    <xf numFmtId="0" fontId="63" fillId="0" borderId="3" xfId="5" applyFont="1" applyBorder="1" applyAlignment="1">
      <alignment horizontal="left" vertical="top" wrapText="1"/>
    </xf>
    <xf numFmtId="0" fontId="63" fillId="0" borderId="152" xfId="5" applyFont="1" applyBorder="1" applyAlignment="1">
      <alignment vertical="top" wrapText="1"/>
    </xf>
    <xf numFmtId="0" fontId="63" fillId="0" borderId="8" xfId="5" applyFont="1" applyBorder="1" applyAlignment="1">
      <alignment vertical="top" wrapText="1"/>
    </xf>
    <xf numFmtId="0" fontId="63" fillId="0" borderId="3" xfId="5" applyFont="1" applyBorder="1" applyAlignment="1">
      <alignment vertical="top" wrapText="1"/>
    </xf>
    <xf numFmtId="0" fontId="63" fillId="0" borderId="152" xfId="5" applyFont="1" applyBorder="1" applyAlignment="1">
      <alignment vertical="center" wrapText="1"/>
    </xf>
    <xf numFmtId="0" fontId="63" fillId="0" borderId="8" xfId="5" applyFont="1" applyBorder="1" applyAlignment="1">
      <alignment vertical="center" wrapText="1"/>
    </xf>
    <xf numFmtId="0" fontId="63" fillId="0" borderId="3" xfId="5" applyFont="1" applyBorder="1" applyAlignment="1">
      <alignment vertical="center" wrapText="1"/>
    </xf>
    <xf numFmtId="0" fontId="63" fillId="6" borderId="2" xfId="5" applyFont="1" applyFill="1" applyBorder="1" applyAlignment="1">
      <alignment horizontal="center" vertical="center" shrinkToFit="1"/>
    </xf>
    <xf numFmtId="0" fontId="63" fillId="6" borderId="8" xfId="5" applyFont="1" applyFill="1" applyBorder="1" applyAlignment="1">
      <alignment horizontal="center" vertical="center" shrinkToFit="1"/>
    </xf>
    <xf numFmtId="0" fontId="63" fillId="6" borderId="3" xfId="5" applyFont="1" applyFill="1" applyBorder="1" applyAlignment="1">
      <alignment horizontal="center" vertical="center" shrinkToFit="1"/>
    </xf>
    <xf numFmtId="0" fontId="63" fillId="0" borderId="152" xfId="5" applyFont="1" applyBorder="1" applyAlignment="1">
      <alignment horizontal="left" vertical="center" wrapText="1"/>
    </xf>
    <xf numFmtId="0" fontId="63" fillId="0" borderId="8" xfId="5" applyFont="1" applyBorder="1" applyAlignment="1">
      <alignment horizontal="left" vertical="center" wrapText="1"/>
    </xf>
    <xf numFmtId="0" fontId="63" fillId="0" borderId="3" xfId="5" applyFont="1" applyBorder="1" applyAlignment="1">
      <alignment horizontal="left" vertical="center" wrapText="1"/>
    </xf>
    <xf numFmtId="0" fontId="64" fillId="0" borderId="1" xfId="5" applyFont="1" applyBorder="1" applyAlignment="1">
      <alignment horizontal="center" vertical="center"/>
    </xf>
    <xf numFmtId="0" fontId="64" fillId="0" borderId="145" xfId="5" applyFont="1" applyBorder="1" applyAlignment="1">
      <alignment horizontal="left" vertical="top"/>
    </xf>
    <xf numFmtId="0" fontId="67" fillId="0" borderId="0" xfId="5" applyFont="1" applyAlignment="1">
      <alignment horizontal="center" vertical="center" wrapText="1"/>
    </xf>
    <xf numFmtId="0" fontId="64" fillId="0" borderId="1" xfId="5" applyFont="1" applyBorder="1" applyAlignment="1">
      <alignment vertical="top" wrapText="1"/>
    </xf>
    <xf numFmtId="0" fontId="64" fillId="0" borderId="145" xfId="5" applyFont="1" applyBorder="1" applyAlignment="1">
      <alignment vertical="top" wrapText="1"/>
    </xf>
    <xf numFmtId="0" fontId="64" fillId="0" borderId="1" xfId="5" applyFont="1" applyBorder="1" applyAlignment="1">
      <alignment vertical="top"/>
    </xf>
    <xf numFmtId="0" fontId="64" fillId="0" borderId="145" xfId="5" applyFont="1" applyBorder="1" applyAlignment="1">
      <alignment vertical="top"/>
    </xf>
    <xf numFmtId="0" fontId="63" fillId="0" borderId="10" xfId="5" applyFont="1" applyBorder="1" applyAlignment="1">
      <alignment vertical="top"/>
    </xf>
    <xf numFmtId="0" fontId="63" fillId="0" borderId="11" xfId="5" applyFont="1" applyBorder="1" applyAlignment="1">
      <alignment vertical="top"/>
    </xf>
    <xf numFmtId="0" fontId="63" fillId="0" borderId="12" xfId="5" applyFont="1" applyBorder="1" applyAlignment="1">
      <alignment vertical="top"/>
    </xf>
    <xf numFmtId="0" fontId="63" fillId="0" borderId="9" xfId="5" applyFont="1" applyBorder="1" applyAlignment="1">
      <alignment vertical="top"/>
    </xf>
    <xf numFmtId="0" fontId="63" fillId="0" borderId="5" xfId="5" applyFont="1" applyBorder="1" applyAlignment="1">
      <alignment vertical="top"/>
    </xf>
    <xf numFmtId="0" fontId="63" fillId="0" borderId="14" xfId="5" applyFont="1" applyBorder="1" applyAlignment="1">
      <alignment vertical="top"/>
    </xf>
    <xf numFmtId="0" fontId="63" fillId="0" borderId="2" xfId="5" applyFont="1" applyBorder="1" applyAlignment="1">
      <alignment vertical="center" wrapText="1"/>
    </xf>
    <xf numFmtId="0" fontId="63" fillId="0" borderId="1" xfId="5" applyFont="1" applyBorder="1" applyAlignment="1">
      <alignment horizontal="center" vertical="center" wrapText="1"/>
    </xf>
    <xf numFmtId="0" fontId="63" fillId="0" borderId="1" xfId="5" applyFont="1" applyBorder="1" applyAlignment="1">
      <alignment horizontal="left" vertical="top" wrapText="1"/>
    </xf>
    <xf numFmtId="0" fontId="63" fillId="0" borderId="10" xfId="5" applyFont="1" applyBorder="1" applyAlignment="1">
      <alignment horizontal="center" vertical="center" wrapText="1"/>
    </xf>
    <xf numFmtId="0" fontId="63" fillId="0" borderId="11" xfId="5" applyFont="1" applyBorder="1" applyAlignment="1">
      <alignment horizontal="center" vertical="center" wrapText="1"/>
    </xf>
    <xf numFmtId="0" fontId="63" fillId="0" borderId="2" xfId="5" applyFont="1" applyBorder="1" applyAlignment="1">
      <alignment horizontal="center" vertical="center" wrapText="1"/>
    </xf>
    <xf numFmtId="0" fontId="63" fillId="0" borderId="3" xfId="5" applyFont="1" applyBorder="1" applyAlignment="1">
      <alignment horizontal="center" vertical="center" wrapText="1"/>
    </xf>
    <xf numFmtId="0" fontId="48" fillId="6" borderId="2" xfId="5" applyFont="1" applyFill="1" applyBorder="1" applyAlignment="1">
      <alignment horizontal="center" vertical="center" wrapText="1" shrinkToFit="1"/>
    </xf>
    <xf numFmtId="0" fontId="48" fillId="6" borderId="3" xfId="5" applyFont="1" applyFill="1" applyBorder="1" applyAlignment="1">
      <alignment horizontal="center" vertical="center" wrapText="1" shrinkToFit="1"/>
    </xf>
    <xf numFmtId="0" fontId="63" fillId="0" borderId="2" xfId="5" applyFont="1" applyBorder="1" applyAlignment="1">
      <alignment vertical="top" wrapText="1"/>
    </xf>
    <xf numFmtId="0" fontId="63" fillId="0" borderId="2" xfId="5" applyFont="1" applyBorder="1" applyAlignment="1">
      <alignment horizontal="left" vertical="center" wrapText="1"/>
    </xf>
    <xf numFmtId="0" fontId="63" fillId="0" borderId="5" xfId="5" applyFont="1" applyBorder="1" applyAlignment="1">
      <alignment horizontal="center" vertical="center" wrapText="1"/>
    </xf>
    <xf numFmtId="0" fontId="63" fillId="0" borderId="2" xfId="5" applyFont="1" applyBorder="1" applyAlignment="1">
      <alignment horizontal="left" vertical="top" wrapText="1"/>
    </xf>
    <xf numFmtId="0" fontId="63" fillId="0" borderId="10" xfId="5" applyFont="1" applyBorder="1" applyAlignment="1">
      <alignment horizontal="left" vertical="top" wrapText="1"/>
    </xf>
    <xf numFmtId="0" fontId="63" fillId="0" borderId="11" xfId="5" applyFont="1" applyBorder="1" applyAlignment="1">
      <alignment horizontal="left" vertical="top" wrapText="1"/>
    </xf>
    <xf numFmtId="0" fontId="63" fillId="0" borderId="12" xfId="5" applyFont="1" applyBorder="1" applyAlignment="1">
      <alignment horizontal="left" vertical="top" wrapText="1"/>
    </xf>
    <xf numFmtId="0" fontId="63" fillId="0" borderId="9" xfId="5" applyFont="1" applyBorder="1" applyAlignment="1">
      <alignment horizontal="left" vertical="top" wrapText="1"/>
    </xf>
    <xf numFmtId="0" fontId="63" fillId="0" borderId="5" xfId="5" applyFont="1" applyBorder="1" applyAlignment="1">
      <alignment horizontal="left" vertical="top" wrapText="1"/>
    </xf>
    <xf numFmtId="0" fontId="63" fillId="0" borderId="14" xfId="5" applyFont="1" applyBorder="1" applyAlignment="1">
      <alignment horizontal="left" vertical="top" wrapText="1"/>
    </xf>
    <xf numFmtId="0" fontId="63" fillId="0" borderId="151" xfId="5" applyFont="1" applyBorder="1" applyAlignment="1">
      <alignment horizontal="left" vertical="top" wrapText="1"/>
    </xf>
    <xf numFmtId="0" fontId="63" fillId="6" borderId="152" xfId="5" applyFont="1" applyFill="1" applyBorder="1" applyAlignment="1">
      <alignment horizontal="center" vertical="center" shrinkToFit="1"/>
    </xf>
    <xf numFmtId="0" fontId="63" fillId="0" borderId="16" xfId="5" applyFont="1" applyBorder="1" applyAlignment="1">
      <alignment horizontal="center" vertical="center" wrapText="1"/>
    </xf>
    <xf numFmtId="0" fontId="63" fillId="0" borderId="4" xfId="5" applyFont="1" applyBorder="1" applyAlignment="1">
      <alignment horizontal="center" vertical="center" wrapText="1"/>
    </xf>
    <xf numFmtId="0" fontId="63" fillId="0" borderId="8" xfId="5" applyFont="1" applyBorder="1" applyAlignment="1">
      <alignment horizontal="left" vertical="top"/>
    </xf>
    <xf numFmtId="0" fontId="63" fillId="0" borderId="3" xfId="5" applyFont="1" applyBorder="1" applyAlignment="1">
      <alignment horizontal="left" vertical="top"/>
    </xf>
    <xf numFmtId="0" fontId="63" fillId="0" borderId="2" xfId="5" applyFont="1" applyBorder="1">
      <alignment vertical="center"/>
    </xf>
    <xf numFmtId="0" fontId="63" fillId="0" borderId="3" xfId="5" applyFont="1" applyBorder="1">
      <alignment vertical="center"/>
    </xf>
    <xf numFmtId="0" fontId="63" fillId="6" borderId="10" xfId="5" applyFont="1" applyFill="1" applyBorder="1" applyAlignment="1">
      <alignment horizontal="center" vertical="center" shrinkToFit="1"/>
    </xf>
    <xf numFmtId="0" fontId="63" fillId="6" borderId="5" xfId="5" applyFont="1" applyFill="1" applyBorder="1" applyAlignment="1">
      <alignment horizontal="center" vertical="center" shrinkToFit="1"/>
    </xf>
    <xf numFmtId="0" fontId="63" fillId="0" borderId="16" xfId="5" applyFont="1" applyBorder="1" applyAlignment="1">
      <alignment horizontal="left" vertical="top" wrapText="1"/>
    </xf>
    <xf numFmtId="0" fontId="63" fillId="0" borderId="4" xfId="5" applyFont="1" applyBorder="1" applyAlignment="1">
      <alignment horizontal="left" vertical="top" wrapText="1"/>
    </xf>
    <xf numFmtId="0" fontId="63" fillId="0" borderId="152" xfId="5" applyFont="1" applyBorder="1" applyAlignment="1">
      <alignment horizontal="left" vertical="center"/>
    </xf>
    <xf numFmtId="0" fontId="63" fillId="0" borderId="8" xfId="5" applyFont="1" applyBorder="1" applyAlignment="1">
      <alignment horizontal="left" vertical="center"/>
    </xf>
    <xf numFmtId="0" fontId="63" fillId="0" borderId="2" xfId="5" applyFont="1" applyBorder="1" applyAlignment="1">
      <alignment horizontal="left" vertical="center" wrapText="1" shrinkToFit="1"/>
    </xf>
    <xf numFmtId="0" fontId="63" fillId="0" borderId="3" xfId="5" applyFont="1" applyBorder="1" applyAlignment="1">
      <alignment horizontal="left" vertical="center" wrapText="1" shrinkToFit="1"/>
    </xf>
    <xf numFmtId="0" fontId="63" fillId="0" borderId="2" xfId="5" applyFont="1" applyBorder="1" applyAlignment="1">
      <alignment horizontal="left" vertical="top"/>
    </xf>
    <xf numFmtId="0" fontId="63" fillId="0" borderId="2" xfId="5" applyFont="1" applyBorder="1" applyAlignment="1">
      <alignment horizontal="left" vertical="center"/>
    </xf>
    <xf numFmtId="0" fontId="63" fillId="0" borderId="3" xfId="5" applyFont="1" applyBorder="1" applyAlignment="1">
      <alignment horizontal="left" vertical="center"/>
    </xf>
    <xf numFmtId="0" fontId="76" fillId="7" borderId="13" xfId="0" applyFont="1" applyFill="1" applyBorder="1" applyAlignment="1">
      <alignment horizontal="center" vertical="center"/>
    </xf>
    <xf numFmtId="0" fontId="36" fillId="12" borderId="169" xfId="0" applyFont="1" applyFill="1" applyBorder="1" applyAlignment="1">
      <alignment vertical="center" wrapText="1"/>
    </xf>
    <xf numFmtId="0" fontId="36" fillId="12" borderId="52" xfId="0" applyFont="1" applyFill="1" applyBorder="1" applyAlignment="1">
      <alignment vertical="center" wrapText="1"/>
    </xf>
    <xf numFmtId="0" fontId="76" fillId="0" borderId="9" xfId="0" applyFont="1" applyBorder="1" applyAlignment="1">
      <alignment vertical="center" wrapText="1"/>
    </xf>
    <xf numFmtId="0" fontId="76" fillId="0" borderId="12" xfId="0" applyFont="1" applyBorder="1" applyAlignment="1">
      <alignment horizontal="left" vertical="center" indent="1"/>
    </xf>
    <xf numFmtId="0" fontId="76" fillId="0" borderId="0" xfId="0" applyFont="1" applyAlignment="1">
      <alignment horizontal="left" vertical="center" indent="1"/>
    </xf>
    <xf numFmtId="0" fontId="76" fillId="0" borderId="9" xfId="0" applyFont="1" applyBorder="1" applyAlignment="1">
      <alignment horizontal="left" vertical="center" indent="1"/>
    </xf>
    <xf numFmtId="0" fontId="81" fillId="0" borderId="12" xfId="0" applyFont="1" applyBorder="1" applyAlignment="1">
      <alignment horizontal="left" vertical="center" indent="2"/>
    </xf>
    <xf numFmtId="0" fontId="81" fillId="0" borderId="0" xfId="0" applyFont="1" applyAlignment="1">
      <alignment horizontal="left" vertical="center" indent="2"/>
    </xf>
    <xf numFmtId="0" fontId="81" fillId="0" borderId="9" xfId="0" applyFont="1" applyBorder="1" applyAlignment="1">
      <alignment horizontal="left" vertical="center" indent="2"/>
    </xf>
    <xf numFmtId="0" fontId="77" fillId="12" borderId="129" xfId="5" applyFont="1" applyFill="1" applyBorder="1" applyAlignment="1">
      <alignment horizontal="center" vertical="center"/>
    </xf>
    <xf numFmtId="0" fontId="77" fillId="12" borderId="130" xfId="5" applyFont="1" applyFill="1" applyBorder="1" applyAlignment="1">
      <alignment horizontal="center" vertical="center"/>
    </xf>
    <xf numFmtId="0" fontId="77" fillId="12" borderId="138" xfId="5" applyFont="1" applyFill="1" applyBorder="1" applyAlignment="1">
      <alignment horizontal="center" vertical="center"/>
    </xf>
    <xf numFmtId="0" fontId="81" fillId="0" borderId="12" xfId="0" applyFont="1" applyBorder="1">
      <alignment vertical="center"/>
    </xf>
    <xf numFmtId="0" fontId="81" fillId="0" borderId="0" xfId="0" applyFont="1">
      <alignment vertical="center"/>
    </xf>
    <xf numFmtId="0" fontId="81" fillId="0" borderId="9" xfId="0" applyFont="1" applyBorder="1">
      <alignment vertical="center"/>
    </xf>
    <xf numFmtId="0" fontId="76" fillId="0" borderId="12" xfId="0" applyFont="1" applyBorder="1">
      <alignment vertical="center"/>
    </xf>
    <xf numFmtId="0" fontId="76" fillId="0" borderId="0" xfId="0" applyFont="1">
      <alignment vertical="center"/>
    </xf>
    <xf numFmtId="0" fontId="76" fillId="0" borderId="9" xfId="0" applyFont="1" applyBorder="1">
      <alignment vertical="center"/>
    </xf>
    <xf numFmtId="0" fontId="77" fillId="11" borderId="149" xfId="5" applyFont="1" applyFill="1" applyBorder="1" applyAlignment="1">
      <alignment horizontal="center" vertical="center"/>
    </xf>
    <xf numFmtId="0" fontId="77" fillId="11" borderId="150" xfId="5" applyFont="1" applyFill="1" applyBorder="1" applyAlignment="1">
      <alignment horizontal="center" vertical="center"/>
    </xf>
  </cellXfs>
  <cellStyles count="25">
    <cellStyle name="パーセント" xfId="1" builtinId="5"/>
    <cellStyle name="桁区切り" xfId="2" builtinId="6"/>
    <cellStyle name="桁区切り 2" xfId="3"/>
    <cellStyle name="桁区切り 2 2" xfId="19"/>
    <cellStyle name="桁区切り 2 2 2" xfId="24"/>
    <cellStyle name="桁区切り 3" xfId="23"/>
    <cellStyle name="標準" xfId="0" builtinId="0"/>
    <cellStyle name="標準 11" xfId="4"/>
    <cellStyle name="標準 2" xfId="5"/>
    <cellStyle name="標準 2 2" xfId="6"/>
    <cellStyle name="標準 2 2 2" xfId="22"/>
    <cellStyle name="標準 2 4" xfId="7"/>
    <cellStyle name="標準 3" xfId="8"/>
    <cellStyle name="標準 3 2" xfId="9"/>
    <cellStyle name="標準 3 2 2" xfId="10"/>
    <cellStyle name="標準 3 3" xfId="18"/>
    <cellStyle name="標準 3 4" xfId="17"/>
    <cellStyle name="標準 4" xfId="11"/>
    <cellStyle name="標準 4 2" xfId="21"/>
    <cellStyle name="標準 5" xfId="20"/>
    <cellStyle name="標準 7" xfId="12"/>
    <cellStyle name="標準 8" xfId="13"/>
    <cellStyle name="標準_⑤参考様式11,12号別紙(収支実績報告書（支援交付金））" xfId="14"/>
    <cellStyle name="標準_活動指針チェック表(記載例）181118_活動計画の記載要領v9（181214）別添３と５修正" xfId="15"/>
    <cellStyle name="標準_出納帳20061221" xfId="16"/>
  </cellStyles>
  <dxfs count="10">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E699"/>
      <color rgb="FFBFBFBF"/>
      <color rgb="FFF2F2F2"/>
      <color rgb="FFFFD9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125708</xdr:colOff>
      <xdr:row>56</xdr:row>
      <xdr:rowOff>123824</xdr:rowOff>
    </xdr:from>
    <xdr:to>
      <xdr:col>21</xdr:col>
      <xdr:colOff>247650</xdr:colOff>
      <xdr:row>85</xdr:row>
      <xdr:rowOff>146229</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033" y="14258924"/>
          <a:ext cx="6408442" cy="4994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20</xdr:row>
      <xdr:rowOff>63497</xdr:rowOff>
    </xdr:from>
    <xdr:to>
      <xdr:col>5</xdr:col>
      <xdr:colOff>267114</xdr:colOff>
      <xdr:row>21</xdr:row>
      <xdr:rowOff>142872</xdr:rowOff>
    </xdr:to>
    <xdr:cxnSp macro="">
      <xdr:nvCxnSpPr>
        <xdr:cNvPr id="2" name="直線矢印コネクタ 1">
          <a:extLst>
            <a:ext uri="{FF2B5EF4-FFF2-40B4-BE49-F238E27FC236}">
              <a16:creationId xmlns:a16="http://schemas.microsoft.com/office/drawing/2014/main" id="{1CECC35C-9228-477C-A663-863201D5CF54}"/>
            </a:ext>
          </a:extLst>
        </xdr:cNvPr>
        <xdr:cNvCxnSpPr/>
      </xdr:nvCxnSpPr>
      <xdr:spPr>
        <a:xfrm flipH="1" flipV="1">
          <a:off x="9436099" y="7416797"/>
          <a:ext cx="13115" cy="355600"/>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21</xdr:row>
      <xdr:rowOff>130450</xdr:rowOff>
    </xdr:from>
    <xdr:to>
      <xdr:col>5</xdr:col>
      <xdr:colOff>262973</xdr:colOff>
      <xdr:row>21</xdr:row>
      <xdr:rowOff>139108</xdr:rowOff>
    </xdr:to>
    <xdr:cxnSp macro="">
      <xdr:nvCxnSpPr>
        <xdr:cNvPr id="3" name="直線コネクタ 2">
          <a:extLst>
            <a:ext uri="{FF2B5EF4-FFF2-40B4-BE49-F238E27FC236}">
              <a16:creationId xmlns:a16="http://schemas.microsoft.com/office/drawing/2014/main" id="{56CFC04A-4CE0-4701-A65D-663EF0E1DAAB}"/>
            </a:ext>
          </a:extLst>
        </xdr:cNvPr>
        <xdr:cNvCxnSpPr/>
      </xdr:nvCxnSpPr>
      <xdr:spPr>
        <a:xfrm flipV="1">
          <a:off x="3591376" y="7759975"/>
          <a:ext cx="585369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21</xdr:row>
      <xdr:rowOff>121337</xdr:rowOff>
    </xdr:from>
    <xdr:to>
      <xdr:col>3</xdr:col>
      <xdr:colOff>259815</xdr:colOff>
      <xdr:row>22</xdr:row>
      <xdr:rowOff>282642</xdr:rowOff>
    </xdr:to>
    <xdr:cxnSp macro="">
      <xdr:nvCxnSpPr>
        <xdr:cNvPr id="4" name="直線コネクタ 3">
          <a:extLst>
            <a:ext uri="{FF2B5EF4-FFF2-40B4-BE49-F238E27FC236}">
              <a16:creationId xmlns:a16="http://schemas.microsoft.com/office/drawing/2014/main" id="{C16FEF4E-3F99-4157-8D74-B618E389655A}"/>
            </a:ext>
          </a:extLst>
        </xdr:cNvPr>
        <xdr:cNvCxnSpPr/>
      </xdr:nvCxnSpPr>
      <xdr:spPr>
        <a:xfrm flipH="1">
          <a:off x="3599776" y="7750862"/>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284369</xdr:colOff>
      <xdr:row>20</xdr:row>
      <xdr:rowOff>47625</xdr:rowOff>
    </xdr:from>
    <xdr:to>
      <xdr:col>7</xdr:col>
      <xdr:colOff>284373</xdr:colOff>
      <xdr:row>22</xdr:row>
      <xdr:rowOff>248821</xdr:rowOff>
    </xdr:to>
    <xdr:cxnSp macro="">
      <xdr:nvCxnSpPr>
        <xdr:cNvPr id="5" name="直線矢印コネクタ 4">
          <a:extLst>
            <a:ext uri="{FF2B5EF4-FFF2-40B4-BE49-F238E27FC236}">
              <a16:creationId xmlns:a16="http://schemas.microsoft.com/office/drawing/2014/main" id="{9CBF337C-AA0F-465C-B53F-061B2BE12DDF}"/>
            </a:ext>
          </a:extLst>
        </xdr:cNvPr>
        <xdr:cNvCxnSpPr/>
      </xdr:nvCxnSpPr>
      <xdr:spPr>
        <a:xfrm flipV="1">
          <a:off x="11152394" y="7400925"/>
          <a:ext cx="4" cy="83937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365335</xdr:colOff>
      <xdr:row>20</xdr:row>
      <xdr:rowOff>80965</xdr:rowOff>
    </xdr:from>
    <xdr:to>
      <xdr:col>8</xdr:col>
      <xdr:colOff>365335</xdr:colOff>
      <xdr:row>21</xdr:row>
      <xdr:rowOff>309562</xdr:rowOff>
    </xdr:to>
    <xdr:cxnSp macro="">
      <xdr:nvCxnSpPr>
        <xdr:cNvPr id="6" name="直線矢印コネクタ 5">
          <a:extLst>
            <a:ext uri="{FF2B5EF4-FFF2-40B4-BE49-F238E27FC236}">
              <a16:creationId xmlns:a16="http://schemas.microsoft.com/office/drawing/2014/main" id="{D5F27B16-B8D4-4FFA-8571-99DA35961D8D}"/>
            </a:ext>
          </a:extLst>
        </xdr:cNvPr>
        <xdr:cNvCxnSpPr/>
      </xdr:nvCxnSpPr>
      <xdr:spPr>
        <a:xfrm flipV="1">
          <a:off x="11804860" y="7434265"/>
          <a:ext cx="0" cy="5048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22</xdr:row>
      <xdr:rowOff>21773</xdr:rowOff>
    </xdr:from>
    <xdr:to>
      <xdr:col>3</xdr:col>
      <xdr:colOff>2416629</xdr:colOff>
      <xdr:row>35</xdr:row>
      <xdr:rowOff>332398</xdr:rowOff>
    </xdr:to>
    <xdr:pic>
      <xdr:nvPicPr>
        <xdr:cNvPr id="7" name="図 6">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8013248"/>
          <a:ext cx="5520418" cy="524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22</xdr:row>
      <xdr:rowOff>10884</xdr:rowOff>
    </xdr:from>
    <xdr:to>
      <xdr:col>7</xdr:col>
      <xdr:colOff>424544</xdr:colOff>
      <xdr:row>34</xdr:row>
      <xdr:rowOff>228600</xdr:rowOff>
    </xdr:to>
    <xdr:pic>
      <xdr:nvPicPr>
        <xdr:cNvPr id="8" name="図 7">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8002359"/>
          <a:ext cx="5445579"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21771</xdr:colOff>
      <xdr:row>21</xdr:row>
      <xdr:rowOff>337458</xdr:rowOff>
    </xdr:from>
    <xdr:to>
      <xdr:col>11</xdr:col>
      <xdr:colOff>1143000</xdr:colOff>
      <xdr:row>30</xdr:row>
      <xdr:rowOff>194325</xdr:rowOff>
    </xdr:to>
    <xdr:pic>
      <xdr:nvPicPr>
        <xdr:cNvPr id="9" name="図 8">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61296" y="7966983"/>
          <a:ext cx="2464254" cy="3943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25</xdr:col>
      <xdr:colOff>54427</xdr:colOff>
      <xdr:row>153</xdr:row>
      <xdr:rowOff>266700</xdr:rowOff>
    </xdr:from>
    <xdr:ext cx="6331859" cy="607786"/>
    <xdr:sp macro="" textlink="">
      <xdr:nvSpPr>
        <xdr:cNvPr id="2" name="テキスト ボックス 1">
          <a:extLst>
            <a:ext uri="{FF2B5EF4-FFF2-40B4-BE49-F238E27FC236}">
              <a16:creationId xmlns:a16="http://schemas.microsoft.com/office/drawing/2014/main" id="{E91D0B6A-445C-4C5F-B398-50771863F59F}"/>
            </a:ext>
          </a:extLst>
        </xdr:cNvPr>
        <xdr:cNvSpPr txBox="1"/>
      </xdr:nvSpPr>
      <xdr:spPr>
        <a:xfrm>
          <a:off x="7052127" y="41573450"/>
          <a:ext cx="6331859" cy="60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どちらかを選択してください。</a:t>
          </a:r>
          <a:r>
            <a:rPr kumimoji="1" lang="ja-JP" altLang="en-US" sz="1100" i="0">
              <a:solidFill>
                <a:sysClr val="windowText" lastClr="000000"/>
              </a:solidFill>
              <a:latin typeface="メイリオ" panose="020B0604030504040204" pitchFamily="50" charset="-128"/>
              <a:ea typeface="メイリオ" panose="020B0604030504040204" pitchFamily="50" charset="-128"/>
            </a:rPr>
            <a:t>「農村環境保全活動を２テーマ以上」する場合、さらに、該当するテーマの計画策定及び実践活動について、上段の「１）施設の軽微な補修、農村環境保全活動」の「農村環境保全活動」の欄の必要な箇所に記入してください。</a:t>
          </a:r>
          <a:endParaRPr kumimoji="1" lang="ja-JP" altLang="en-US" sz="1100" b="1" i="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48"/>
  <sheetViews>
    <sheetView view="pageBreakPreview" zoomScaleNormal="100" zoomScaleSheetLayoutView="100" workbookViewId="0">
      <selection activeCell="B10" sqref="B10:E10"/>
    </sheetView>
  </sheetViews>
  <sheetFormatPr defaultColWidth="9" defaultRowHeight="18.75" x14ac:dyDescent="0.15"/>
  <cols>
    <col min="1" max="2" width="2.75" style="1" customWidth="1"/>
    <col min="3" max="3" width="13" style="1" customWidth="1"/>
    <col min="4" max="4" width="13.75" style="1" customWidth="1"/>
    <col min="5" max="5" width="54.25" style="1" customWidth="1"/>
    <col min="6" max="6" width="1.125" style="1" customWidth="1"/>
    <col min="7" max="7" width="5.75" style="1" customWidth="1"/>
    <col min="8" max="16384" width="9" style="1"/>
  </cols>
  <sheetData>
    <row r="1" spans="1:258" ht="24" customHeight="1" thickBot="1" x14ac:dyDescent="0.2">
      <c r="A1" s="120" t="s">
        <v>470</v>
      </c>
      <c r="B1" s="120"/>
      <c r="C1" s="120"/>
      <c r="D1" s="121"/>
      <c r="E1" s="121"/>
      <c r="F1" s="121"/>
    </row>
    <row r="2" spans="1:258" ht="21" customHeight="1" x14ac:dyDescent="0.15">
      <c r="B2" s="123" t="s">
        <v>471</v>
      </c>
      <c r="C2" s="124"/>
      <c r="D2" s="58" t="s">
        <v>1028</v>
      </c>
      <c r="E2" s="118" t="s">
        <v>475</v>
      </c>
    </row>
    <row r="3" spans="1:258" ht="21" customHeight="1" x14ac:dyDescent="0.15">
      <c r="B3" s="125" t="s">
        <v>472</v>
      </c>
      <c r="C3" s="126"/>
      <c r="D3" s="122" t="s">
        <v>1388</v>
      </c>
      <c r="E3" s="119" t="s">
        <v>476</v>
      </c>
    </row>
    <row r="4" spans="1:258" ht="21" customHeight="1" x14ac:dyDescent="0.15">
      <c r="B4" s="125" t="s">
        <v>114</v>
      </c>
      <c r="C4" s="126"/>
      <c r="D4" s="1019"/>
      <c r="E4" s="1020"/>
    </row>
    <row r="5" spans="1:258" ht="21" customHeight="1" x14ac:dyDescent="0.15">
      <c r="B5" s="125" t="s">
        <v>473</v>
      </c>
      <c r="C5" s="126"/>
      <c r="D5" s="238"/>
      <c r="E5" s="57"/>
    </row>
    <row r="6" spans="1:258" ht="21" customHeight="1" thickBot="1" x14ac:dyDescent="0.2">
      <c r="B6" s="127" t="s">
        <v>474</v>
      </c>
      <c r="C6" s="128"/>
      <c r="D6" s="1021"/>
      <c r="E6" s="1022"/>
    </row>
    <row r="7" spans="1:258" ht="6.75" customHeight="1" x14ac:dyDescent="0.15"/>
    <row r="8" spans="1:258" ht="24" customHeight="1" x14ac:dyDescent="0.15">
      <c r="A8" s="120" t="s">
        <v>553</v>
      </c>
      <c r="B8" s="121"/>
      <c r="C8" s="121"/>
      <c r="D8" s="121"/>
      <c r="E8" s="121"/>
      <c r="F8" s="121"/>
    </row>
    <row r="9" spans="1:258" ht="18" customHeight="1" x14ac:dyDescent="0.15">
      <c r="B9" s="1029" t="s">
        <v>837</v>
      </c>
      <c r="C9" s="1029"/>
      <c r="D9" s="1029"/>
      <c r="E9" s="1029"/>
    </row>
    <row r="10" spans="1:258" ht="34.5" customHeight="1" x14ac:dyDescent="0.15">
      <c r="B10" s="1029" t="s">
        <v>452</v>
      </c>
      <c r="C10" s="1029"/>
      <c r="D10" s="1029"/>
      <c r="E10" s="1029"/>
    </row>
    <row r="11" spans="1:258" ht="18" customHeight="1" x14ac:dyDescent="0.15">
      <c r="B11" s="1030" t="s">
        <v>998</v>
      </c>
      <c r="C11" s="1030"/>
      <c r="D11" s="1030"/>
      <c r="E11" s="1030"/>
    </row>
    <row r="12" spans="1:258" ht="34.5" customHeight="1" x14ac:dyDescent="0.15">
      <c r="B12" s="1031" t="s">
        <v>838</v>
      </c>
      <c r="C12" s="1031"/>
      <c r="D12" s="1031"/>
      <c r="E12" s="1031"/>
      <c r="I12" s="1016"/>
      <c r="J12" s="1016"/>
      <c r="K12" s="1016"/>
      <c r="L12" s="1016"/>
      <c r="M12" s="1016"/>
      <c r="N12" s="1016"/>
      <c r="O12" s="1016"/>
      <c r="P12" s="1016"/>
      <c r="Q12" s="1016"/>
      <c r="R12" s="1016"/>
      <c r="S12" s="1016"/>
      <c r="T12" s="1016"/>
      <c r="U12" s="1016"/>
      <c r="V12" s="1016"/>
      <c r="W12" s="1016"/>
      <c r="X12" s="1016"/>
      <c r="Y12" s="1016"/>
      <c r="Z12" s="1016"/>
      <c r="AA12" s="1016"/>
      <c r="AB12" s="1016"/>
      <c r="AC12" s="1016"/>
      <c r="AD12" s="1016"/>
      <c r="AE12" s="1016"/>
      <c r="AF12" s="1016"/>
      <c r="AG12" s="1016"/>
      <c r="AH12" s="1016"/>
      <c r="AI12" s="1016"/>
      <c r="AJ12" s="1016"/>
      <c r="AK12" s="1016"/>
      <c r="AL12" s="1016"/>
      <c r="AM12" s="1016"/>
      <c r="AN12" s="1016"/>
      <c r="AO12" s="1016"/>
      <c r="AP12" s="1016"/>
      <c r="AQ12" s="1016"/>
      <c r="AR12" s="1016"/>
      <c r="AS12" s="1016"/>
      <c r="AT12" s="1016"/>
      <c r="AU12" s="1016"/>
      <c r="AV12" s="1016"/>
      <c r="AW12" s="1016"/>
      <c r="AX12" s="1016"/>
      <c r="AY12" s="1016"/>
      <c r="AZ12" s="1016"/>
      <c r="BA12" s="1016"/>
      <c r="BB12" s="1016"/>
      <c r="BC12" s="1016"/>
      <c r="BD12" s="1016"/>
      <c r="BE12" s="1016"/>
      <c r="BF12" s="1016"/>
      <c r="BG12" s="1016"/>
      <c r="BH12" s="1016"/>
      <c r="BI12" s="1016"/>
      <c r="BJ12" s="1016"/>
      <c r="BK12" s="1016"/>
      <c r="BL12" s="1016"/>
      <c r="BM12" s="1016"/>
      <c r="BN12" s="1016"/>
      <c r="BO12" s="1016"/>
      <c r="BP12" s="1016"/>
      <c r="BQ12" s="1016"/>
      <c r="BR12" s="1016"/>
      <c r="BS12" s="1016"/>
      <c r="BT12" s="1016"/>
      <c r="BU12" s="1016"/>
      <c r="BV12" s="1016"/>
      <c r="BW12" s="1016"/>
      <c r="BX12" s="1016"/>
      <c r="BY12" s="1016"/>
      <c r="BZ12" s="1016"/>
      <c r="CA12" s="1016"/>
      <c r="CB12" s="1016"/>
      <c r="CC12" s="1016"/>
      <c r="CD12" s="1016"/>
      <c r="CE12" s="1016"/>
      <c r="CF12" s="1016"/>
      <c r="CG12" s="1016"/>
      <c r="CH12" s="1016"/>
      <c r="CI12" s="1016"/>
      <c r="CJ12" s="1016"/>
      <c r="CK12" s="1016"/>
      <c r="CL12" s="1016"/>
      <c r="CM12" s="1016"/>
      <c r="CN12" s="1016"/>
      <c r="CO12" s="1016"/>
      <c r="CP12" s="1016"/>
      <c r="CQ12" s="1016"/>
      <c r="CR12" s="1016"/>
      <c r="CS12" s="1016"/>
      <c r="CT12" s="1016"/>
      <c r="CU12" s="1016"/>
      <c r="CV12" s="1016"/>
      <c r="CW12" s="1016"/>
      <c r="CX12" s="1016"/>
      <c r="CY12" s="1016"/>
      <c r="CZ12" s="1016"/>
      <c r="DA12" s="1016"/>
      <c r="DB12" s="1016"/>
      <c r="DC12" s="1016"/>
      <c r="DD12" s="1016"/>
      <c r="DE12" s="1016"/>
      <c r="DF12" s="1016"/>
      <c r="DG12" s="1016"/>
      <c r="DH12" s="1016"/>
      <c r="DI12" s="1016"/>
      <c r="DJ12" s="1016"/>
      <c r="DK12" s="1016"/>
      <c r="DL12" s="1016"/>
      <c r="DM12" s="1016"/>
      <c r="DN12" s="1016"/>
      <c r="DO12" s="1016"/>
      <c r="DP12" s="1016"/>
      <c r="DQ12" s="1016"/>
      <c r="DR12" s="1016"/>
      <c r="DS12" s="1016"/>
      <c r="DT12" s="1016"/>
      <c r="DU12" s="1016"/>
      <c r="DV12" s="1016"/>
      <c r="DW12" s="1016"/>
      <c r="DX12" s="1016"/>
      <c r="DY12" s="1016"/>
      <c r="DZ12" s="1016"/>
      <c r="EA12" s="1016"/>
      <c r="EB12" s="1016"/>
      <c r="EC12" s="1016"/>
      <c r="ED12" s="1016"/>
      <c r="EE12" s="1016"/>
      <c r="EF12" s="1016"/>
      <c r="EG12" s="1016"/>
      <c r="EH12" s="1016"/>
      <c r="EI12" s="1016"/>
      <c r="EJ12" s="1016"/>
      <c r="EK12" s="1016"/>
      <c r="EL12" s="1016"/>
      <c r="EM12" s="1016"/>
      <c r="EN12" s="1016"/>
      <c r="EO12" s="1016"/>
      <c r="EP12" s="1016"/>
      <c r="EQ12" s="1016"/>
      <c r="ER12" s="1016"/>
      <c r="ES12" s="1016"/>
      <c r="ET12" s="1016"/>
      <c r="EU12" s="1016"/>
      <c r="EV12" s="1016"/>
      <c r="EW12" s="1016"/>
      <c r="EX12" s="1016"/>
      <c r="EY12" s="1016"/>
      <c r="EZ12" s="1016"/>
      <c r="FA12" s="1016"/>
      <c r="FB12" s="1016"/>
      <c r="FC12" s="1016"/>
      <c r="FD12" s="1016"/>
      <c r="FE12" s="1016"/>
      <c r="FF12" s="1016"/>
      <c r="FG12" s="1016"/>
      <c r="FH12" s="1016"/>
      <c r="FI12" s="1016"/>
      <c r="FJ12" s="1016"/>
      <c r="FK12" s="1016"/>
      <c r="FL12" s="1016"/>
      <c r="FM12" s="1016"/>
      <c r="FN12" s="1016"/>
      <c r="FO12" s="1016"/>
      <c r="FP12" s="1016"/>
      <c r="FQ12" s="1016"/>
      <c r="FR12" s="1016"/>
      <c r="FS12" s="1016"/>
      <c r="FT12" s="1016"/>
      <c r="FU12" s="1016"/>
      <c r="FV12" s="1016"/>
      <c r="FW12" s="1016"/>
      <c r="FX12" s="1016"/>
      <c r="FY12" s="1016"/>
      <c r="FZ12" s="1016"/>
      <c r="GA12" s="1016"/>
      <c r="GB12" s="1016"/>
      <c r="GC12" s="1016"/>
      <c r="GD12" s="1016"/>
      <c r="GE12" s="1016"/>
      <c r="GF12" s="1016"/>
      <c r="GG12" s="1016"/>
      <c r="GH12" s="1016"/>
      <c r="GI12" s="1016"/>
      <c r="GJ12" s="1016"/>
      <c r="GK12" s="1016"/>
      <c r="GL12" s="1016"/>
      <c r="GM12" s="1016"/>
      <c r="GN12" s="1016"/>
      <c r="GO12" s="1016"/>
      <c r="GP12" s="1016"/>
      <c r="GQ12" s="1016"/>
      <c r="GR12" s="1016"/>
      <c r="GS12" s="1016"/>
      <c r="GT12" s="1016"/>
      <c r="GU12" s="1016"/>
      <c r="GV12" s="1016"/>
      <c r="GW12" s="1016"/>
      <c r="GX12" s="1016"/>
      <c r="GY12" s="1016"/>
      <c r="GZ12" s="1016"/>
      <c r="HA12" s="1016"/>
      <c r="HB12" s="1016"/>
      <c r="HC12" s="1016"/>
      <c r="HD12" s="1016"/>
      <c r="HE12" s="1016"/>
      <c r="HF12" s="1016"/>
      <c r="HG12" s="1016"/>
      <c r="HH12" s="1016"/>
      <c r="HI12" s="1016"/>
      <c r="HJ12" s="1016"/>
      <c r="HK12" s="1016"/>
      <c r="HL12" s="1016"/>
      <c r="HM12" s="1016"/>
      <c r="HN12" s="1016"/>
      <c r="HO12" s="1016"/>
      <c r="HP12" s="1016"/>
      <c r="HQ12" s="1016"/>
      <c r="HR12" s="1016"/>
      <c r="HS12" s="1016"/>
      <c r="HT12" s="1016"/>
      <c r="HU12" s="1016"/>
      <c r="HV12" s="1016"/>
      <c r="HW12" s="1016"/>
      <c r="HX12" s="1016"/>
      <c r="HY12" s="1016"/>
      <c r="HZ12" s="1016"/>
      <c r="IA12" s="1016"/>
      <c r="IB12" s="1016"/>
      <c r="IC12" s="1016"/>
      <c r="ID12" s="1016"/>
      <c r="IE12" s="1016"/>
      <c r="IF12" s="1016"/>
      <c r="IG12" s="1016"/>
      <c r="IH12" s="1016"/>
      <c r="II12" s="1016"/>
      <c r="IJ12" s="1016"/>
      <c r="IK12" s="1016"/>
      <c r="IL12" s="1016"/>
      <c r="IM12" s="1016"/>
      <c r="IN12" s="1016"/>
      <c r="IO12" s="1016"/>
      <c r="IP12" s="1016"/>
      <c r="IQ12" s="1016"/>
      <c r="IR12" s="1016"/>
      <c r="IS12" s="1016"/>
      <c r="IT12" s="1016"/>
      <c r="IU12" s="1016"/>
      <c r="IV12" s="1016"/>
      <c r="IW12" s="1016"/>
      <c r="IX12" s="1016"/>
    </row>
    <row r="13" spans="1:258" ht="34.5" customHeight="1" x14ac:dyDescent="0.15">
      <c r="B13" s="1029" t="s">
        <v>845</v>
      </c>
      <c r="C13" s="1029"/>
      <c r="D13" s="1029"/>
      <c r="E13" s="1029"/>
      <c r="I13" s="1016"/>
      <c r="J13" s="1016"/>
      <c r="K13" s="1016"/>
      <c r="L13" s="1016"/>
      <c r="M13" s="1016"/>
      <c r="N13" s="1016"/>
      <c r="O13" s="1016"/>
      <c r="P13" s="1016"/>
      <c r="Q13" s="1016"/>
      <c r="R13" s="1016"/>
      <c r="S13" s="1016"/>
      <c r="T13" s="1016"/>
      <c r="U13" s="1016"/>
      <c r="V13" s="1016"/>
      <c r="W13" s="1016"/>
      <c r="X13" s="1016"/>
      <c r="Y13" s="1016"/>
      <c r="Z13" s="1016"/>
      <c r="AA13" s="1016"/>
      <c r="AB13" s="1016"/>
      <c r="AC13" s="1016"/>
      <c r="AD13" s="1016"/>
      <c r="AE13" s="1016"/>
      <c r="AF13" s="1016"/>
      <c r="AG13" s="1016"/>
      <c r="AH13" s="1016"/>
      <c r="AI13" s="1016"/>
      <c r="AJ13" s="1016"/>
      <c r="AK13" s="1016"/>
      <c r="AL13" s="1016"/>
      <c r="AM13" s="1016"/>
      <c r="AN13" s="1016"/>
      <c r="AO13" s="1016"/>
      <c r="AP13" s="1016"/>
      <c r="AQ13" s="1016"/>
      <c r="AR13" s="1016"/>
      <c r="AS13" s="1016"/>
      <c r="AT13" s="1016"/>
      <c r="AU13" s="1016"/>
      <c r="AV13" s="1016"/>
      <c r="AW13" s="1016"/>
      <c r="AX13" s="1016"/>
      <c r="AY13" s="1016"/>
      <c r="AZ13" s="1016"/>
      <c r="BA13" s="1016"/>
      <c r="BB13" s="1016"/>
      <c r="BC13" s="1016"/>
      <c r="BD13" s="1016"/>
      <c r="BE13" s="1016"/>
      <c r="BF13" s="1016"/>
      <c r="BG13" s="1016"/>
      <c r="BH13" s="1016"/>
      <c r="BI13" s="1016"/>
      <c r="BJ13" s="1016"/>
      <c r="BK13" s="1016"/>
      <c r="BL13" s="1016"/>
      <c r="BM13" s="1016"/>
      <c r="BN13" s="1016"/>
      <c r="BO13" s="1016"/>
      <c r="BP13" s="1016"/>
      <c r="BQ13" s="1016"/>
      <c r="BR13" s="1016"/>
      <c r="BS13" s="1016"/>
      <c r="BT13" s="1016"/>
      <c r="BU13" s="1016"/>
      <c r="BV13" s="1016"/>
      <c r="BW13" s="1016"/>
      <c r="BX13" s="1016"/>
      <c r="BY13" s="1016"/>
      <c r="BZ13" s="1016"/>
      <c r="CA13" s="1016"/>
      <c r="CB13" s="1016"/>
      <c r="CC13" s="1016"/>
      <c r="CD13" s="1016"/>
      <c r="CE13" s="1016"/>
      <c r="CF13" s="1016"/>
      <c r="CG13" s="1016"/>
      <c r="CH13" s="1016"/>
      <c r="CI13" s="1016"/>
      <c r="CJ13" s="1016"/>
      <c r="CK13" s="1016"/>
      <c r="CL13" s="1016"/>
      <c r="CM13" s="1016"/>
      <c r="CN13" s="1016"/>
      <c r="CO13" s="1016"/>
      <c r="CP13" s="1016"/>
      <c r="CQ13" s="1016"/>
      <c r="CR13" s="1016"/>
      <c r="CS13" s="1016"/>
      <c r="CT13" s="1016"/>
      <c r="CU13" s="1016"/>
      <c r="CV13" s="1016"/>
      <c r="CW13" s="1016"/>
      <c r="CX13" s="1016"/>
      <c r="CY13" s="1016"/>
      <c r="CZ13" s="1016"/>
      <c r="DA13" s="1016"/>
      <c r="DB13" s="1016"/>
      <c r="DC13" s="1016"/>
      <c r="DD13" s="1016"/>
      <c r="DE13" s="1016"/>
      <c r="DF13" s="1016"/>
      <c r="DG13" s="1016"/>
      <c r="DH13" s="1016"/>
      <c r="DI13" s="1016"/>
      <c r="DJ13" s="1016"/>
      <c r="DK13" s="1016"/>
      <c r="DL13" s="1016"/>
      <c r="DM13" s="1016"/>
      <c r="DN13" s="1016"/>
      <c r="DO13" s="1016"/>
      <c r="DP13" s="1016"/>
      <c r="DQ13" s="1016"/>
      <c r="DR13" s="1016"/>
      <c r="DS13" s="1016"/>
      <c r="DT13" s="1016"/>
      <c r="DU13" s="1016"/>
      <c r="DV13" s="1016"/>
      <c r="DW13" s="1016"/>
      <c r="DX13" s="1016"/>
      <c r="DY13" s="1016"/>
      <c r="DZ13" s="1016"/>
      <c r="EA13" s="1016"/>
      <c r="EB13" s="1016"/>
      <c r="EC13" s="1016"/>
      <c r="ED13" s="1016"/>
      <c r="EE13" s="1016"/>
      <c r="EF13" s="1016"/>
      <c r="EG13" s="1016"/>
      <c r="EH13" s="1016"/>
      <c r="EI13" s="1016"/>
      <c r="EJ13" s="1016"/>
      <c r="EK13" s="1016"/>
      <c r="EL13" s="1016"/>
      <c r="EM13" s="1016"/>
      <c r="EN13" s="1016"/>
      <c r="EO13" s="1016"/>
      <c r="EP13" s="1016"/>
      <c r="EQ13" s="1016"/>
      <c r="ER13" s="1016"/>
      <c r="ES13" s="1016"/>
      <c r="ET13" s="1016"/>
      <c r="EU13" s="1016"/>
      <c r="EV13" s="1016"/>
      <c r="EW13" s="1016"/>
      <c r="EX13" s="1016"/>
      <c r="EY13" s="1016"/>
      <c r="EZ13" s="1016"/>
      <c r="FA13" s="1016"/>
      <c r="FB13" s="1016"/>
      <c r="FC13" s="1016"/>
      <c r="FD13" s="1016"/>
      <c r="FE13" s="1016"/>
      <c r="FF13" s="1016"/>
      <c r="FG13" s="1016"/>
      <c r="FH13" s="1016"/>
      <c r="FI13" s="1016"/>
      <c r="FJ13" s="1016"/>
      <c r="FK13" s="1016"/>
      <c r="FL13" s="1016"/>
      <c r="FM13" s="1016"/>
      <c r="FN13" s="1016"/>
      <c r="FO13" s="1016"/>
      <c r="FP13" s="1016"/>
      <c r="FQ13" s="1016"/>
      <c r="FR13" s="1016"/>
      <c r="FS13" s="1016"/>
      <c r="FT13" s="1016"/>
      <c r="FU13" s="1016"/>
      <c r="FV13" s="1016"/>
      <c r="FW13" s="1016"/>
      <c r="FX13" s="1016"/>
      <c r="FY13" s="1016"/>
      <c r="FZ13" s="1016"/>
      <c r="GA13" s="1016"/>
      <c r="GB13" s="1016"/>
      <c r="GC13" s="1016"/>
      <c r="GD13" s="1016"/>
      <c r="GE13" s="1016"/>
      <c r="GF13" s="1016"/>
      <c r="GG13" s="1016"/>
      <c r="GH13" s="1016"/>
      <c r="GI13" s="1016"/>
      <c r="GJ13" s="1016"/>
      <c r="GK13" s="1016"/>
      <c r="GL13" s="1016"/>
      <c r="GM13" s="1016"/>
      <c r="GN13" s="1016"/>
      <c r="GO13" s="1016"/>
      <c r="GP13" s="1016"/>
      <c r="GQ13" s="1016"/>
      <c r="GR13" s="1016"/>
      <c r="GS13" s="1016"/>
      <c r="GT13" s="1016"/>
      <c r="GU13" s="1016"/>
      <c r="GV13" s="1016"/>
      <c r="GW13" s="1016"/>
      <c r="GX13" s="1016"/>
      <c r="GY13" s="1016"/>
      <c r="GZ13" s="1016"/>
      <c r="HA13" s="1016"/>
      <c r="HB13" s="1016"/>
      <c r="HC13" s="1016"/>
      <c r="HD13" s="1016"/>
      <c r="HE13" s="1016"/>
      <c r="HF13" s="1016"/>
      <c r="HG13" s="1016"/>
      <c r="HH13" s="1016"/>
      <c r="HI13" s="1016"/>
      <c r="HJ13" s="1016"/>
      <c r="HK13" s="1016"/>
      <c r="HL13" s="1016"/>
      <c r="HM13" s="1016"/>
      <c r="HN13" s="1016"/>
      <c r="HO13" s="1016"/>
      <c r="HP13" s="1016"/>
      <c r="HQ13" s="1016"/>
      <c r="HR13" s="1016"/>
      <c r="HS13" s="1016"/>
      <c r="HT13" s="1016"/>
      <c r="HU13" s="1016"/>
      <c r="HV13" s="1016"/>
      <c r="HW13" s="1016"/>
      <c r="HX13" s="1016"/>
      <c r="HY13" s="1016"/>
      <c r="HZ13" s="1016"/>
      <c r="IA13" s="1016"/>
      <c r="IB13" s="1016"/>
      <c r="IC13" s="1016"/>
      <c r="ID13" s="1016"/>
      <c r="IE13" s="1016"/>
      <c r="IF13" s="1016"/>
      <c r="IG13" s="1016"/>
      <c r="IH13" s="1016"/>
      <c r="II13" s="1016"/>
      <c r="IJ13" s="1016"/>
      <c r="IK13" s="1016"/>
      <c r="IL13" s="1016"/>
      <c r="IM13" s="1016"/>
      <c r="IN13" s="1016"/>
      <c r="IO13" s="1016"/>
      <c r="IP13" s="1016"/>
      <c r="IQ13" s="1016"/>
      <c r="IR13" s="1016"/>
      <c r="IS13" s="1016"/>
      <c r="IT13" s="1016"/>
      <c r="IU13" s="1016"/>
      <c r="IV13" s="1016"/>
      <c r="IW13" s="1016"/>
      <c r="IX13" s="1016"/>
    </row>
    <row r="14" spans="1:258" ht="18" customHeight="1" x14ac:dyDescent="0.15">
      <c r="B14" s="1029" t="s">
        <v>846</v>
      </c>
      <c r="C14" s="1029"/>
      <c r="D14" s="1029"/>
      <c r="E14" s="1029"/>
    </row>
    <row r="15" spans="1:258" ht="6.75" customHeight="1" x14ac:dyDescent="0.15"/>
    <row r="16" spans="1:258" ht="23.25" customHeight="1" x14ac:dyDescent="0.15">
      <c r="A16" s="120" t="s">
        <v>310</v>
      </c>
      <c r="B16" s="120"/>
      <c r="C16" s="121"/>
      <c r="D16" s="120"/>
      <c r="E16" s="120"/>
      <c r="F16" s="121"/>
      <c r="G16" s="121"/>
      <c r="H16" s="121"/>
      <c r="I16" s="1016"/>
      <c r="J16" s="1016"/>
      <c r="K16" s="1016"/>
      <c r="L16" s="1016"/>
      <c r="M16" s="1016"/>
      <c r="N16" s="1016"/>
      <c r="O16" s="1016"/>
      <c r="P16" s="1016"/>
      <c r="Q16" s="1016"/>
      <c r="R16" s="1016"/>
      <c r="S16" s="1016"/>
      <c r="T16" s="1016"/>
      <c r="U16" s="1016"/>
      <c r="V16" s="1016"/>
      <c r="W16" s="1016"/>
      <c r="X16" s="1016"/>
      <c r="Y16" s="1016"/>
      <c r="Z16" s="1016"/>
      <c r="AA16" s="1016"/>
      <c r="AB16" s="1016"/>
      <c r="AC16" s="1016"/>
      <c r="AD16" s="1016"/>
      <c r="AE16" s="1016"/>
      <c r="AF16" s="1016"/>
      <c r="AG16" s="1016"/>
      <c r="AH16" s="1016"/>
      <c r="AI16" s="1016"/>
      <c r="AJ16" s="1016"/>
      <c r="AK16" s="1016"/>
      <c r="AL16" s="1016"/>
      <c r="AM16" s="1016"/>
      <c r="AN16" s="1016"/>
      <c r="AO16" s="1016"/>
      <c r="AP16" s="1016"/>
      <c r="AQ16" s="1016"/>
      <c r="AR16" s="1016"/>
      <c r="AS16" s="1016"/>
      <c r="AT16" s="1016"/>
      <c r="AU16" s="1016"/>
      <c r="AV16" s="1016"/>
      <c r="AW16" s="1016"/>
      <c r="AX16" s="1016"/>
      <c r="AY16" s="1016"/>
      <c r="AZ16" s="1016"/>
      <c r="BA16" s="1016"/>
      <c r="BB16" s="1016"/>
      <c r="BC16" s="1016"/>
      <c r="BD16" s="1016"/>
      <c r="BE16" s="1016"/>
      <c r="BF16" s="1016"/>
      <c r="BG16" s="1016"/>
      <c r="BH16" s="1016"/>
      <c r="BI16" s="1016"/>
      <c r="BJ16" s="1016"/>
      <c r="BK16" s="1016"/>
      <c r="BL16" s="1016"/>
      <c r="BM16" s="1016"/>
      <c r="BN16" s="1016"/>
      <c r="BO16" s="1016"/>
      <c r="BP16" s="1016"/>
      <c r="BQ16" s="1016"/>
      <c r="BR16" s="1016"/>
      <c r="BS16" s="1016"/>
      <c r="BT16" s="1016"/>
      <c r="BU16" s="1016"/>
      <c r="BV16" s="1016"/>
      <c r="BW16" s="1016"/>
      <c r="BX16" s="1016"/>
      <c r="BY16" s="1016"/>
      <c r="BZ16" s="1016"/>
      <c r="CA16" s="1016"/>
      <c r="CB16" s="1016"/>
      <c r="CC16" s="1016"/>
      <c r="CD16" s="1016"/>
      <c r="CE16" s="1016"/>
      <c r="CF16" s="1016"/>
      <c r="CG16" s="1016"/>
      <c r="CH16" s="1016"/>
      <c r="CI16" s="1016"/>
      <c r="CJ16" s="1016"/>
      <c r="CK16" s="1016"/>
      <c r="CL16" s="1016"/>
      <c r="CM16" s="1016"/>
      <c r="CN16" s="1016"/>
      <c r="CO16" s="1016"/>
      <c r="CP16" s="1016"/>
      <c r="CQ16" s="1016"/>
      <c r="CR16" s="1016"/>
      <c r="CS16" s="1016"/>
      <c r="CT16" s="1016"/>
      <c r="CU16" s="1016"/>
      <c r="CV16" s="1016"/>
      <c r="CW16" s="1016"/>
      <c r="CX16" s="1016"/>
      <c r="CY16" s="1016"/>
      <c r="CZ16" s="1016"/>
      <c r="DA16" s="1016"/>
      <c r="DB16" s="1016"/>
      <c r="DC16" s="1016"/>
      <c r="DD16" s="1016"/>
      <c r="DE16" s="1016"/>
      <c r="DF16" s="1016"/>
      <c r="DG16" s="1016"/>
      <c r="DH16" s="1016"/>
      <c r="DI16" s="1016"/>
      <c r="DJ16" s="1016"/>
      <c r="DK16" s="1016"/>
      <c r="DL16" s="1016"/>
      <c r="DM16" s="1016"/>
      <c r="DN16" s="1016"/>
      <c r="DO16" s="1016"/>
      <c r="DP16" s="1016"/>
      <c r="DQ16" s="1016"/>
      <c r="DR16" s="1016"/>
      <c r="DS16" s="1016"/>
      <c r="DT16" s="1016"/>
      <c r="DU16" s="1016"/>
      <c r="DV16" s="1016"/>
      <c r="DW16" s="1016"/>
      <c r="DX16" s="1016"/>
      <c r="DY16" s="1016"/>
      <c r="DZ16" s="1016"/>
      <c r="EA16" s="1016"/>
      <c r="EB16" s="1016"/>
      <c r="EC16" s="1016"/>
      <c r="ED16" s="1016"/>
      <c r="EE16" s="1016"/>
      <c r="EF16" s="1016"/>
      <c r="EG16" s="1016"/>
      <c r="EH16" s="1016"/>
      <c r="EI16" s="1016"/>
      <c r="EJ16" s="1016"/>
      <c r="EK16" s="1016"/>
      <c r="EL16" s="1016"/>
      <c r="EM16" s="1016"/>
      <c r="EN16" s="1016"/>
      <c r="EO16" s="1016"/>
      <c r="EP16" s="1016"/>
      <c r="EQ16" s="1016"/>
      <c r="ER16" s="1016"/>
      <c r="ES16" s="1016"/>
      <c r="ET16" s="1016"/>
      <c r="EU16" s="1016"/>
      <c r="EV16" s="1016"/>
      <c r="EW16" s="1016"/>
      <c r="EX16" s="1016"/>
      <c r="EY16" s="1016"/>
      <c r="EZ16" s="1016"/>
      <c r="FA16" s="1016"/>
      <c r="FB16" s="1016"/>
      <c r="FC16" s="1016"/>
      <c r="FD16" s="1016"/>
      <c r="FE16" s="1016"/>
      <c r="FF16" s="1016"/>
      <c r="FG16" s="1016"/>
      <c r="FH16" s="1016"/>
      <c r="FI16" s="1016"/>
      <c r="FJ16" s="1016"/>
      <c r="FK16" s="1016"/>
      <c r="FL16" s="1016"/>
      <c r="FM16" s="1016"/>
      <c r="FN16" s="1016"/>
      <c r="FO16" s="1016"/>
      <c r="FP16" s="1016"/>
      <c r="FQ16" s="1016"/>
      <c r="FR16" s="1016"/>
      <c r="FS16" s="1016"/>
      <c r="FT16" s="1016"/>
      <c r="FU16" s="1016"/>
      <c r="FV16" s="1016"/>
      <c r="FW16" s="1016"/>
      <c r="FX16" s="1016"/>
      <c r="FY16" s="1016"/>
      <c r="FZ16" s="1016"/>
      <c r="GA16" s="1016"/>
      <c r="GB16" s="1016"/>
      <c r="GC16" s="1016"/>
      <c r="GD16" s="1016"/>
      <c r="GE16" s="1016"/>
      <c r="GF16" s="1016"/>
      <c r="GG16" s="1016"/>
      <c r="GH16" s="1016"/>
      <c r="GI16" s="1016"/>
      <c r="GJ16" s="1016"/>
      <c r="GK16" s="1016"/>
      <c r="GL16" s="1016"/>
      <c r="GM16" s="1016"/>
      <c r="GN16" s="1016"/>
      <c r="GO16" s="1016"/>
      <c r="GP16" s="1016"/>
      <c r="GQ16" s="1016"/>
      <c r="GR16" s="1016"/>
      <c r="GS16" s="1016"/>
      <c r="GT16" s="1016"/>
      <c r="GU16" s="1016"/>
      <c r="GV16" s="1016"/>
      <c r="GW16" s="1016"/>
      <c r="GX16" s="1016"/>
      <c r="GY16" s="1016"/>
      <c r="GZ16" s="1016"/>
      <c r="HA16" s="1016"/>
      <c r="HB16" s="1016"/>
      <c r="HC16" s="1016"/>
      <c r="HD16" s="1016"/>
      <c r="HE16" s="1016"/>
      <c r="HF16" s="1016"/>
      <c r="HG16" s="1016"/>
      <c r="HH16" s="1016"/>
      <c r="HI16" s="1016"/>
      <c r="HJ16" s="1016"/>
      <c r="HK16" s="1016"/>
      <c r="HL16" s="1016"/>
      <c r="HM16" s="1016"/>
      <c r="HN16" s="1016"/>
      <c r="HO16" s="1016"/>
      <c r="HP16" s="1016"/>
      <c r="HQ16" s="1016"/>
      <c r="HR16" s="1016"/>
      <c r="HS16" s="1016"/>
      <c r="HT16" s="1016"/>
      <c r="HU16" s="1016"/>
      <c r="HV16" s="1016"/>
      <c r="HW16" s="1016"/>
      <c r="HX16" s="1016"/>
      <c r="HY16" s="1016"/>
      <c r="HZ16" s="1016"/>
      <c r="IA16" s="1016"/>
      <c r="IB16" s="1016"/>
      <c r="IC16" s="1016"/>
      <c r="ID16" s="1016"/>
      <c r="IE16" s="1016"/>
      <c r="IF16" s="1016"/>
      <c r="IG16" s="1016"/>
      <c r="IH16" s="1016"/>
      <c r="II16" s="1016"/>
      <c r="IJ16" s="1016"/>
      <c r="IK16" s="1016"/>
      <c r="IL16" s="1016"/>
      <c r="IM16" s="1016"/>
      <c r="IN16" s="1016"/>
      <c r="IO16" s="1016"/>
      <c r="IP16" s="1016"/>
      <c r="IQ16" s="1016"/>
      <c r="IR16" s="1016"/>
      <c r="IS16" s="1016"/>
      <c r="IT16" s="1016"/>
      <c r="IU16" s="1016"/>
      <c r="IV16" s="1016"/>
      <c r="IW16" s="1016"/>
      <c r="IX16" s="1016"/>
    </row>
    <row r="17" spans="1:5" ht="21.75" customHeight="1" x14ac:dyDescent="0.15">
      <c r="A17" s="1" t="s">
        <v>311</v>
      </c>
    </row>
    <row r="18" spans="1:5" ht="21" customHeight="1" x14ac:dyDescent="0.15">
      <c r="B18" s="1023" t="s">
        <v>304</v>
      </c>
      <c r="C18" s="1024"/>
      <c r="D18" s="33" t="s">
        <v>305</v>
      </c>
      <c r="E18" s="33" t="s">
        <v>306</v>
      </c>
    </row>
    <row r="19" spans="1:5" x14ac:dyDescent="0.15">
      <c r="B19" s="130" t="s">
        <v>706</v>
      </c>
      <c r="C19" s="130"/>
      <c r="D19" s="130" t="s">
        <v>302</v>
      </c>
      <c r="E19" s="252" t="s">
        <v>847</v>
      </c>
    </row>
    <row r="20" spans="1:5" ht="19.5" customHeight="1" x14ac:dyDescent="0.15">
      <c r="B20" s="130" t="s">
        <v>707</v>
      </c>
      <c r="C20" s="130"/>
      <c r="D20" s="130" t="s">
        <v>302</v>
      </c>
      <c r="E20" s="131" t="s">
        <v>848</v>
      </c>
    </row>
    <row r="21" spans="1:5" x14ac:dyDescent="0.15">
      <c r="B21" s="132" t="s">
        <v>708</v>
      </c>
      <c r="C21" s="130"/>
      <c r="D21" s="130" t="s">
        <v>302</v>
      </c>
      <c r="E21" s="252" t="s">
        <v>849</v>
      </c>
    </row>
    <row r="22" spans="1:5" x14ac:dyDescent="0.15">
      <c r="A22" s="129"/>
      <c r="B22" s="133"/>
      <c r="C22" s="247" t="s">
        <v>428</v>
      </c>
      <c r="D22" s="132" t="s">
        <v>302</v>
      </c>
      <c r="E22" s="251" t="s">
        <v>850</v>
      </c>
    </row>
    <row r="23" spans="1:5" x14ac:dyDescent="0.15">
      <c r="A23" s="129"/>
      <c r="B23" s="133"/>
      <c r="C23" s="248" t="s">
        <v>1005</v>
      </c>
      <c r="D23" s="249" t="s">
        <v>1002</v>
      </c>
      <c r="E23" s="250" t="s">
        <v>1006</v>
      </c>
    </row>
    <row r="24" spans="1:5" ht="19.5" customHeight="1" x14ac:dyDescent="0.15">
      <c r="A24" s="129"/>
      <c r="B24" s="133"/>
      <c r="C24" s="134" t="s">
        <v>429</v>
      </c>
      <c r="D24" s="130" t="s">
        <v>302</v>
      </c>
      <c r="E24" s="131" t="s">
        <v>839</v>
      </c>
    </row>
    <row r="25" spans="1:5" ht="19.5" customHeight="1" x14ac:dyDescent="0.15">
      <c r="A25" s="129"/>
      <c r="B25" s="135"/>
      <c r="C25" s="134" t="s">
        <v>430</v>
      </c>
      <c r="D25" s="1017" t="s">
        <v>843</v>
      </c>
      <c r="E25" s="131" t="s">
        <v>842</v>
      </c>
    </row>
    <row r="26" spans="1:5" ht="19.5" customHeight="1" x14ac:dyDescent="0.15">
      <c r="B26" s="136" t="s">
        <v>307</v>
      </c>
      <c r="C26" s="136"/>
      <c r="D26" s="1018"/>
      <c r="E26" s="137" t="s">
        <v>844</v>
      </c>
    </row>
    <row r="27" spans="1:5" ht="19.5" customHeight="1" x14ac:dyDescent="0.15">
      <c r="B27" s="1025" t="s">
        <v>552</v>
      </c>
      <c r="C27" s="1026"/>
      <c r="D27" s="130" t="s">
        <v>551</v>
      </c>
      <c r="E27" s="131" t="s">
        <v>851</v>
      </c>
    </row>
    <row r="28" spans="1:5" ht="19.5" customHeight="1" x14ac:dyDescent="0.15">
      <c r="B28" s="1027" t="s">
        <v>431</v>
      </c>
      <c r="C28" s="1028"/>
      <c r="D28" s="130" t="s">
        <v>303</v>
      </c>
      <c r="E28" s="131" t="s">
        <v>852</v>
      </c>
    </row>
    <row r="29" spans="1:5" ht="19.5" customHeight="1" x14ac:dyDescent="0.15">
      <c r="B29" s="138" t="s">
        <v>307</v>
      </c>
      <c r="C29" s="138"/>
      <c r="D29" s="138" t="s">
        <v>302</v>
      </c>
      <c r="E29" s="139" t="s">
        <v>853</v>
      </c>
    </row>
    <row r="30" spans="1:5" ht="6.75" customHeight="1" x14ac:dyDescent="0.15"/>
    <row r="31" spans="1:5" ht="17.25" customHeight="1" x14ac:dyDescent="0.15">
      <c r="A31" s="1" t="s">
        <v>312</v>
      </c>
    </row>
    <row r="32" spans="1:5" ht="19.5" customHeight="1" x14ac:dyDescent="0.15">
      <c r="B32" s="1023" t="s">
        <v>304</v>
      </c>
      <c r="C32" s="1024"/>
      <c r="D32" s="33" t="s">
        <v>305</v>
      </c>
      <c r="E32" s="33" t="s">
        <v>306</v>
      </c>
    </row>
    <row r="33" spans="1:5" ht="19.5" customHeight="1" x14ac:dyDescent="0.15">
      <c r="B33" s="134" t="s">
        <v>432</v>
      </c>
      <c r="C33" s="140"/>
      <c r="D33" s="130" t="s">
        <v>840</v>
      </c>
      <c r="E33" s="131" t="s">
        <v>1007</v>
      </c>
    </row>
    <row r="34" spans="1:5" ht="19.5" customHeight="1" x14ac:dyDescent="0.15">
      <c r="B34" s="134" t="s">
        <v>314</v>
      </c>
      <c r="C34" s="140"/>
      <c r="D34" s="130" t="s">
        <v>302</v>
      </c>
      <c r="E34" s="130" t="s">
        <v>1008</v>
      </c>
    </row>
    <row r="35" spans="1:5" ht="19.5" customHeight="1" x14ac:dyDescent="0.15">
      <c r="B35" s="134" t="s">
        <v>433</v>
      </c>
      <c r="C35" s="140"/>
      <c r="D35" s="130" t="s">
        <v>302</v>
      </c>
      <c r="E35" s="130" t="s">
        <v>1009</v>
      </c>
    </row>
    <row r="36" spans="1:5" ht="6.75" customHeight="1" x14ac:dyDescent="0.15"/>
    <row r="37" spans="1:5" ht="19.5" customHeight="1" x14ac:dyDescent="0.15">
      <c r="A37" s="1" t="s">
        <v>854</v>
      </c>
    </row>
    <row r="38" spans="1:5" ht="19.5" customHeight="1" x14ac:dyDescent="0.15">
      <c r="B38" s="1014" t="s">
        <v>304</v>
      </c>
      <c r="C38" s="1015"/>
      <c r="D38" s="53" t="s">
        <v>305</v>
      </c>
      <c r="E38" s="53" t="s">
        <v>60</v>
      </c>
    </row>
    <row r="39" spans="1:5" ht="19.5" customHeight="1" x14ac:dyDescent="0.15">
      <c r="B39" s="130" t="s">
        <v>995</v>
      </c>
      <c r="C39" s="130"/>
      <c r="D39" s="141"/>
      <c r="E39" s="130" t="s">
        <v>994</v>
      </c>
    </row>
    <row r="40" spans="1:5" ht="19.5" customHeight="1" x14ac:dyDescent="0.15">
      <c r="B40" s="130" t="s">
        <v>768</v>
      </c>
      <c r="C40" s="130"/>
      <c r="D40" s="141"/>
      <c r="E40" s="130" t="s">
        <v>841</v>
      </c>
    </row>
    <row r="41" spans="1:5" ht="28.5" customHeight="1" x14ac:dyDescent="0.15">
      <c r="A41" s="1" t="s">
        <v>976</v>
      </c>
    </row>
    <row r="42" spans="1:5" ht="19.5" customHeight="1" x14ac:dyDescent="0.15">
      <c r="B42" s="1014" t="s">
        <v>304</v>
      </c>
      <c r="C42" s="1015"/>
      <c r="D42" s="53" t="s">
        <v>305</v>
      </c>
      <c r="E42" s="53" t="s">
        <v>60</v>
      </c>
    </row>
    <row r="43" spans="1:5" ht="18.75" customHeight="1" x14ac:dyDescent="0.15">
      <c r="B43" s="130" t="s">
        <v>308</v>
      </c>
      <c r="C43" s="130"/>
      <c r="D43" s="141"/>
      <c r="E43" s="131" t="s">
        <v>975</v>
      </c>
    </row>
    <row r="44" spans="1:5" ht="18" customHeight="1" x14ac:dyDescent="0.15">
      <c r="B44" s="130" t="s">
        <v>309</v>
      </c>
      <c r="C44" s="130"/>
      <c r="D44" s="141"/>
      <c r="E44" s="130" t="s">
        <v>453</v>
      </c>
    </row>
    <row r="45" spans="1:5" ht="18" customHeight="1" x14ac:dyDescent="0.15">
      <c r="B45" s="130" t="s">
        <v>315</v>
      </c>
      <c r="C45" s="130"/>
      <c r="D45" s="141"/>
      <c r="E45" s="130" t="s">
        <v>318</v>
      </c>
    </row>
    <row r="46" spans="1:5" ht="18" customHeight="1" x14ac:dyDescent="0.15">
      <c r="B46" s="130" t="s">
        <v>316</v>
      </c>
      <c r="C46" s="130"/>
      <c r="D46" s="141"/>
      <c r="E46" s="130" t="s">
        <v>318</v>
      </c>
    </row>
    <row r="47" spans="1:5" x14ac:dyDescent="0.15">
      <c r="B47" s="130" t="s">
        <v>317</v>
      </c>
      <c r="C47" s="130"/>
      <c r="D47" s="141"/>
      <c r="E47" s="130" t="s">
        <v>318</v>
      </c>
    </row>
    <row r="48" spans="1:5" x14ac:dyDescent="0.15">
      <c r="B48" s="130" t="s">
        <v>425</v>
      </c>
      <c r="C48" s="130"/>
      <c r="D48" s="141"/>
      <c r="E48" s="130" t="s">
        <v>434</v>
      </c>
    </row>
  </sheetData>
  <mergeCells count="267">
    <mergeCell ref="B18:C18"/>
    <mergeCell ref="B32:C32"/>
    <mergeCell ref="B38:C38"/>
    <mergeCell ref="B27:C27"/>
    <mergeCell ref="B28:C28"/>
    <mergeCell ref="B9:E9"/>
    <mergeCell ref="B10:E10"/>
    <mergeCell ref="B11:E11"/>
    <mergeCell ref="B12:E12"/>
    <mergeCell ref="B13:E13"/>
    <mergeCell ref="B14:E14"/>
    <mergeCell ref="D4:E4"/>
    <mergeCell ref="D6:E6"/>
    <mergeCell ref="BH12:BJ12"/>
    <mergeCell ref="BK12:BM12"/>
    <mergeCell ref="BN12:BP12"/>
    <mergeCell ref="X12:Z12"/>
    <mergeCell ref="AA12:AC12"/>
    <mergeCell ref="AD12:AF12"/>
    <mergeCell ref="AG12:AI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GM12:GO12"/>
    <mergeCell ref="GP12:GR12"/>
    <mergeCell ref="GS12:GU12"/>
    <mergeCell ref="GV12:GX12"/>
    <mergeCell ref="GY12:HA12"/>
    <mergeCell ref="HB12:HD12"/>
    <mergeCell ref="HE12:HG12"/>
    <mergeCell ref="HH12:HJ12"/>
    <mergeCell ref="HK12:HM12"/>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BN13:BP13"/>
    <mergeCell ref="BQ13:BS13"/>
    <mergeCell ref="BT13:BV13"/>
    <mergeCell ref="BW13:BY13"/>
    <mergeCell ref="BZ13:CB13"/>
    <mergeCell ref="CC13:CE13"/>
    <mergeCell ref="CF13:CH13"/>
    <mergeCell ref="CI13:CK13"/>
    <mergeCell ref="CL13:C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FC13:FE13"/>
    <mergeCell ref="FF13:FH13"/>
    <mergeCell ref="FI13:FK13"/>
    <mergeCell ref="GS13:GU13"/>
    <mergeCell ref="GV13:GX13"/>
    <mergeCell ref="GY13:HA13"/>
    <mergeCell ref="HB13:HD13"/>
    <mergeCell ref="HE13:HG13"/>
    <mergeCell ref="HH13:HJ13"/>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AM16:AO16"/>
    <mergeCell ref="AP16:AR16"/>
    <mergeCell ref="AS16:AU16"/>
    <mergeCell ref="AV16:AX16"/>
    <mergeCell ref="AY16:BA16"/>
    <mergeCell ref="BB16:BD16"/>
    <mergeCell ref="BE16:BG16"/>
    <mergeCell ref="BH16:BJ16"/>
    <mergeCell ref="BK16:BM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B42:C42"/>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5:D26"/>
    <mergeCell ref="DP16:DR16"/>
    <mergeCell ref="DS16:DU16"/>
    <mergeCell ref="DV16:DX16"/>
    <mergeCell ref="DY16:EA16"/>
    <mergeCell ref="EB16:ED16"/>
    <mergeCell ref="EE16:EG16"/>
  </mergeCells>
  <phoneticPr fontId="4"/>
  <pageMargins left="0.70866141732283472" right="0.70866141732283472" top="0.74803149606299213" bottom="0.74803149606299213" header="0.31496062992125984" footer="0.31496062992125984"/>
  <pageSetup paperSize="9" orientation="portrait" r:id="rId1"/>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2"/>
  <sheetViews>
    <sheetView view="pageBreakPreview" topLeftCell="A15" zoomScaleNormal="70" zoomScaleSheetLayoutView="100" workbookViewId="0">
      <selection activeCell="W54" sqref="W54"/>
    </sheetView>
  </sheetViews>
  <sheetFormatPr defaultColWidth="8.625" defaultRowHeight="18" customHeight="1" x14ac:dyDescent="0.15"/>
  <cols>
    <col min="1" max="1" width="3.125" style="379" customWidth="1"/>
    <col min="2" max="2" width="4.625" style="379" customWidth="1"/>
    <col min="3" max="4" width="3.375" style="379" customWidth="1"/>
    <col min="5" max="5" width="5.875" style="379" customWidth="1"/>
    <col min="6" max="6" width="4.5" style="379" customWidth="1"/>
    <col min="7" max="7" width="4.75" style="379" customWidth="1"/>
    <col min="8" max="8" width="6.125" style="379" customWidth="1"/>
    <col min="9" max="9" width="4.25" style="379" customWidth="1"/>
    <col min="10" max="10" width="4.125" style="379" customWidth="1"/>
    <col min="11" max="11" width="2.5" style="379" hidden="1" customWidth="1"/>
    <col min="12" max="23" width="3.875" style="379" customWidth="1"/>
    <col min="24" max="24" width="3.125" style="379" customWidth="1"/>
    <col min="25" max="25" width="4.125" style="379" customWidth="1"/>
    <col min="26" max="26" width="4.5" style="379" customWidth="1"/>
    <col min="27" max="31" width="9" style="379" customWidth="1"/>
    <col min="32" max="86" width="4.625" style="379" customWidth="1"/>
    <col min="87" max="16384" width="8.625" style="379"/>
  </cols>
  <sheetData>
    <row r="1" spans="1:24" s="459" customFormat="1" ht="18" customHeight="1" x14ac:dyDescent="0.15">
      <c r="A1" s="457"/>
      <c r="B1" s="457"/>
      <c r="C1" s="458"/>
      <c r="W1" s="460" t="s">
        <v>156</v>
      </c>
    </row>
    <row r="2" spans="1:24" s="462" customFormat="1" ht="23.25" customHeight="1" x14ac:dyDescent="0.2">
      <c r="A2" s="461"/>
      <c r="B2" s="1523" t="s">
        <v>862</v>
      </c>
      <c r="C2" s="1523"/>
      <c r="D2" s="1523"/>
      <c r="E2" s="1523"/>
      <c r="F2" s="1523"/>
      <c r="G2" s="1523"/>
      <c r="H2" s="1523"/>
      <c r="I2" s="1523"/>
      <c r="J2" s="1523"/>
      <c r="K2" s="1523"/>
      <c r="L2" s="1523"/>
      <c r="M2" s="1523"/>
      <c r="N2" s="1523"/>
      <c r="O2" s="1523"/>
      <c r="P2" s="1523"/>
      <c r="Q2" s="1523"/>
      <c r="R2" s="1523"/>
      <c r="S2" s="1523"/>
      <c r="T2" s="1523"/>
      <c r="U2" s="1523"/>
      <c r="V2" s="1523"/>
      <c r="W2" s="1523"/>
    </row>
    <row r="3" spans="1:24" ht="23.25" customHeight="1" x14ac:dyDescent="0.45">
      <c r="A3" s="463" t="s">
        <v>265</v>
      </c>
      <c r="B3" s="464"/>
      <c r="C3" s="383"/>
      <c r="D3" s="383"/>
      <c r="E3" s="383"/>
      <c r="F3" s="383"/>
      <c r="H3" s="465"/>
      <c r="X3" s="460"/>
    </row>
    <row r="4" spans="1:24" ht="19.5" customHeight="1" x14ac:dyDescent="0.15">
      <c r="B4" s="1512" t="s">
        <v>565</v>
      </c>
      <c r="C4" s="1512"/>
      <c r="D4" s="1512"/>
      <c r="E4" s="1512"/>
      <c r="F4" s="1512"/>
      <c r="G4" s="1512"/>
      <c r="H4" s="1512"/>
      <c r="I4" s="380"/>
      <c r="J4" s="380" t="s">
        <v>57</v>
      </c>
      <c r="K4" s="380"/>
      <c r="L4" s="466"/>
      <c r="M4" s="467"/>
      <c r="N4" s="467"/>
      <c r="O4" s="467"/>
      <c r="P4" s="467"/>
      <c r="Q4" s="380"/>
      <c r="R4" s="380"/>
      <c r="S4" s="381"/>
    </row>
    <row r="5" spans="1:24" s="380" customFormat="1" ht="20.25" customHeight="1" x14ac:dyDescent="0.15">
      <c r="A5" s="399" t="s">
        <v>858</v>
      </c>
      <c r="F5" s="393" t="s">
        <v>740</v>
      </c>
    </row>
    <row r="6" spans="1:24" ht="24.75" customHeight="1" x14ac:dyDescent="0.15">
      <c r="A6" s="468" t="s">
        <v>157</v>
      </c>
      <c r="C6" s="469"/>
      <c r="D6" s="469"/>
      <c r="E6" s="469"/>
      <c r="F6" s="393"/>
      <c r="G6" s="469"/>
      <c r="H6" s="469"/>
      <c r="I6" s="469"/>
      <c r="J6" s="469"/>
      <c r="K6" s="469"/>
      <c r="L6" s="469"/>
    </row>
    <row r="7" spans="1:24" s="380" customFormat="1" ht="25.5" customHeight="1" x14ac:dyDescent="0.15">
      <c r="B7" s="470" t="s">
        <v>39</v>
      </c>
      <c r="C7" s="1497" t="s">
        <v>567</v>
      </c>
      <c r="D7" s="1497"/>
      <c r="E7" s="1497"/>
      <c r="F7" s="1496" t="s">
        <v>38</v>
      </c>
      <c r="G7" s="1496"/>
      <c r="H7" s="1496"/>
      <c r="I7" s="1497" t="s">
        <v>46</v>
      </c>
      <c r="J7" s="1497"/>
      <c r="K7" s="1498"/>
      <c r="L7" s="1497"/>
      <c r="M7" s="1497"/>
      <c r="O7" s="1473" t="s">
        <v>859</v>
      </c>
      <c r="P7" s="1473"/>
      <c r="Q7" s="1473"/>
      <c r="R7" s="1473"/>
      <c r="S7" s="1473"/>
      <c r="T7" s="1473"/>
      <c r="U7" s="1473"/>
      <c r="V7" s="1473"/>
      <c r="W7" s="1473"/>
    </row>
    <row r="8" spans="1:24" s="380" customFormat="1" ht="13.5" customHeight="1" x14ac:dyDescent="0.15">
      <c r="A8" s="472"/>
      <c r="B8" s="1482" t="s">
        <v>37</v>
      </c>
      <c r="C8" s="1509"/>
      <c r="D8" s="1509"/>
      <c r="E8" s="1509"/>
      <c r="F8" s="1505"/>
      <c r="G8" s="1506"/>
      <c r="H8" s="536"/>
      <c r="I8" s="1501">
        <f t="shared" ref="I8:I13" si="0">INT(C8)*F8/10</f>
        <v>0</v>
      </c>
      <c r="J8" s="1501"/>
      <c r="K8" s="1502"/>
      <c r="L8" s="1501"/>
      <c r="M8" s="1501"/>
      <c r="O8" s="1473"/>
      <c r="P8" s="1473"/>
      <c r="Q8" s="1473"/>
      <c r="R8" s="1473"/>
      <c r="S8" s="1473"/>
      <c r="T8" s="1473"/>
      <c r="U8" s="1473"/>
      <c r="V8" s="1473"/>
      <c r="W8" s="1473"/>
    </row>
    <row r="9" spans="1:24" s="380" customFormat="1" ht="13.5" customHeight="1" x14ac:dyDescent="0.15">
      <c r="A9" s="472"/>
      <c r="B9" s="1420"/>
      <c r="C9" s="1499"/>
      <c r="D9" s="1499"/>
      <c r="E9" s="1499"/>
      <c r="F9" s="1483">
        <v>3000</v>
      </c>
      <c r="G9" s="1507"/>
      <c r="H9" s="537" t="s">
        <v>507</v>
      </c>
      <c r="I9" s="1485">
        <f t="shared" si="0"/>
        <v>0</v>
      </c>
      <c r="J9" s="1485"/>
      <c r="K9" s="1485"/>
      <c r="L9" s="1485"/>
      <c r="M9" s="1485"/>
      <c r="O9" s="1473"/>
      <c r="P9" s="1473"/>
      <c r="Q9" s="1473"/>
      <c r="R9" s="1473"/>
      <c r="S9" s="1473"/>
      <c r="T9" s="1473"/>
      <c r="U9" s="1473"/>
      <c r="V9" s="1473"/>
      <c r="W9" s="1473"/>
    </row>
    <row r="10" spans="1:24" s="380" customFormat="1" ht="13.5" customHeight="1" x14ac:dyDescent="0.15">
      <c r="A10" s="472"/>
      <c r="B10" s="1482" t="s">
        <v>36</v>
      </c>
      <c r="C10" s="1503"/>
      <c r="D10" s="1503"/>
      <c r="E10" s="1503"/>
      <c r="F10" s="1505"/>
      <c r="G10" s="1506"/>
      <c r="H10" s="536"/>
      <c r="I10" s="1501">
        <f t="shared" si="0"/>
        <v>0</v>
      </c>
      <c r="J10" s="1501"/>
      <c r="K10" s="1502"/>
      <c r="L10" s="1501"/>
      <c r="M10" s="1501"/>
      <c r="O10" s="1140" t="s">
        <v>566</v>
      </c>
      <c r="P10" s="1140"/>
      <c r="Q10" s="1140"/>
      <c r="R10" s="1140"/>
      <c r="S10" s="1140"/>
      <c r="T10" s="1140"/>
      <c r="U10" s="1140"/>
      <c r="V10" s="1140"/>
      <c r="W10" s="1140"/>
    </row>
    <row r="11" spans="1:24" s="380" customFormat="1" ht="13.5" customHeight="1" x14ac:dyDescent="0.15">
      <c r="B11" s="1420"/>
      <c r="C11" s="1500"/>
      <c r="D11" s="1500"/>
      <c r="E11" s="1500"/>
      <c r="F11" s="1483">
        <v>2000</v>
      </c>
      <c r="G11" s="1484"/>
      <c r="H11" s="537" t="s">
        <v>507</v>
      </c>
      <c r="I11" s="1485">
        <f t="shared" si="0"/>
        <v>0</v>
      </c>
      <c r="J11" s="1485"/>
      <c r="K11" s="1485"/>
      <c r="L11" s="1485"/>
      <c r="M11" s="1485"/>
      <c r="O11" s="1140"/>
      <c r="P11" s="1140"/>
      <c r="Q11" s="1140"/>
      <c r="R11" s="1140"/>
      <c r="S11" s="1140"/>
      <c r="T11" s="1140"/>
      <c r="U11" s="1140"/>
      <c r="V11" s="1140"/>
      <c r="W11" s="1140"/>
    </row>
    <row r="12" spans="1:24" s="380" customFormat="1" ht="13.5" customHeight="1" x14ac:dyDescent="0.15">
      <c r="B12" s="1418" t="s">
        <v>35</v>
      </c>
      <c r="C12" s="1504"/>
      <c r="D12" s="1504"/>
      <c r="E12" s="1504"/>
      <c r="F12" s="1505"/>
      <c r="G12" s="1506"/>
      <c r="H12" s="536"/>
      <c r="I12" s="1502">
        <f t="shared" si="0"/>
        <v>0</v>
      </c>
      <c r="J12" s="1502"/>
      <c r="K12" s="1502"/>
      <c r="L12" s="1502"/>
      <c r="M12" s="1502"/>
      <c r="O12" s="1140"/>
      <c r="P12" s="1140"/>
      <c r="Q12" s="1140"/>
      <c r="R12" s="1140"/>
      <c r="S12" s="1140"/>
      <c r="T12" s="1140"/>
      <c r="U12" s="1140"/>
      <c r="V12" s="1140"/>
      <c r="W12" s="1140"/>
    </row>
    <row r="13" spans="1:24" s="380" customFormat="1" ht="13.5" customHeight="1" x14ac:dyDescent="0.15">
      <c r="B13" s="1420"/>
      <c r="C13" s="1500"/>
      <c r="D13" s="1500"/>
      <c r="E13" s="1500"/>
      <c r="F13" s="1508">
        <v>250</v>
      </c>
      <c r="G13" s="1484"/>
      <c r="H13" s="537" t="s">
        <v>507</v>
      </c>
      <c r="I13" s="1485">
        <f t="shared" si="0"/>
        <v>0</v>
      </c>
      <c r="J13" s="1485"/>
      <c r="K13" s="1485"/>
      <c r="L13" s="1485"/>
      <c r="M13" s="1485"/>
      <c r="O13" s="1140"/>
      <c r="P13" s="1140"/>
      <c r="Q13" s="1140"/>
      <c r="R13" s="1140"/>
      <c r="S13" s="1140"/>
      <c r="T13" s="1140"/>
      <c r="U13" s="1140"/>
      <c r="V13" s="1140"/>
      <c r="W13" s="1140"/>
    </row>
    <row r="14" spans="1:24" s="380" customFormat="1" ht="16.5" hidden="1" customHeight="1" x14ac:dyDescent="0.15">
      <c r="B14" s="1532" t="s">
        <v>860</v>
      </c>
      <c r="C14" s="1533"/>
      <c r="D14" s="1533"/>
      <c r="E14" s="1533"/>
      <c r="F14" s="1533"/>
      <c r="G14" s="1533"/>
      <c r="H14" s="1533"/>
      <c r="I14" s="1533"/>
      <c r="J14" s="1533"/>
      <c r="K14" s="1533"/>
      <c r="L14" s="1533"/>
      <c r="M14" s="1534"/>
      <c r="O14" s="1140"/>
      <c r="P14" s="1140"/>
      <c r="Q14" s="1140"/>
      <c r="R14" s="1140"/>
      <c r="S14" s="1140"/>
      <c r="T14" s="1140"/>
      <c r="U14" s="1140"/>
      <c r="V14" s="1140"/>
      <c r="W14" s="1140"/>
    </row>
    <row r="15" spans="1:24" s="380" customFormat="1" ht="13.5" customHeight="1" x14ac:dyDescent="0.15">
      <c r="B15" s="1419" t="s">
        <v>34</v>
      </c>
      <c r="C15" s="1494">
        <f>INT(SUM(C8,C10,C12))</f>
        <v>0</v>
      </c>
      <c r="D15" s="1495"/>
      <c r="E15" s="1495"/>
      <c r="F15" s="1488"/>
      <c r="G15" s="1489"/>
      <c r="H15" s="1490"/>
      <c r="I15" s="1535">
        <f>SUM(I8,I10,I12)</f>
        <v>0</v>
      </c>
      <c r="J15" s="1535"/>
      <c r="K15" s="1535"/>
      <c r="L15" s="1535"/>
      <c r="M15" s="1536"/>
      <c r="O15" s="1140"/>
      <c r="P15" s="1140"/>
      <c r="Q15" s="1140"/>
      <c r="R15" s="1140"/>
      <c r="S15" s="1140"/>
      <c r="T15" s="1140"/>
      <c r="U15" s="1140"/>
      <c r="V15" s="1140"/>
      <c r="W15" s="1140"/>
    </row>
    <row r="16" spans="1:24" s="380" customFormat="1" ht="13.5" customHeight="1" x14ac:dyDescent="0.15">
      <c r="B16" s="1420"/>
      <c r="C16" s="1510">
        <f>INT(SUM(C9,C11,C13))</f>
        <v>0</v>
      </c>
      <c r="D16" s="1510"/>
      <c r="E16" s="1511"/>
      <c r="F16" s="1491"/>
      <c r="G16" s="1492"/>
      <c r="H16" s="1493"/>
      <c r="I16" s="1439">
        <f>SUM(I9,I11,I13)</f>
        <v>0</v>
      </c>
      <c r="J16" s="1485"/>
      <c r="K16" s="1485"/>
      <c r="L16" s="1485"/>
      <c r="M16" s="1485"/>
      <c r="O16" s="1428" t="s">
        <v>58</v>
      </c>
      <c r="P16" s="1428"/>
      <c r="Q16" s="1428"/>
      <c r="R16" s="1428"/>
      <c r="S16" s="1428"/>
      <c r="T16" s="1428"/>
      <c r="U16" s="1429"/>
      <c r="V16" s="1430"/>
      <c r="W16" s="1431"/>
    </row>
    <row r="17" spans="1:36" s="380" customFormat="1" ht="6.75" customHeight="1" x14ac:dyDescent="0.15">
      <c r="B17" s="390"/>
      <c r="C17" s="473"/>
      <c r="D17" s="473"/>
      <c r="E17" s="473"/>
      <c r="F17" s="397"/>
      <c r="G17" s="397"/>
      <c r="H17" s="397"/>
      <c r="I17" s="397"/>
      <c r="J17" s="397"/>
      <c r="K17" s="397"/>
      <c r="L17" s="474"/>
      <c r="M17" s="474"/>
      <c r="N17" s="474"/>
      <c r="O17" s="473"/>
      <c r="X17" s="390"/>
      <c r="Y17" s="475"/>
      <c r="AI17" s="474"/>
    </row>
    <row r="18" spans="1:36" ht="23.25" customHeight="1" x14ac:dyDescent="0.15">
      <c r="A18" s="468" t="s">
        <v>295</v>
      </c>
      <c r="C18" s="469"/>
      <c r="D18" s="469"/>
      <c r="E18" s="469"/>
      <c r="F18" s="469"/>
      <c r="G18" s="469"/>
      <c r="H18" s="469"/>
      <c r="I18" s="469"/>
      <c r="J18" s="469"/>
      <c r="K18" s="469"/>
      <c r="L18" s="469"/>
      <c r="O18" s="471"/>
      <c r="P18" s="471"/>
      <c r="Q18" s="471"/>
      <c r="R18" s="471"/>
      <c r="S18" s="471"/>
      <c r="T18" s="471"/>
      <c r="U18" s="471"/>
      <c r="V18" s="471"/>
      <c r="W18" s="471"/>
      <c r="X18" s="471"/>
      <c r="AI18" s="476"/>
      <c r="AJ18" s="476"/>
    </row>
    <row r="19" spans="1:36" s="380" customFormat="1" ht="25.5" customHeight="1" x14ac:dyDescent="0.15">
      <c r="B19" s="470" t="s">
        <v>39</v>
      </c>
      <c r="C19" s="1497" t="s">
        <v>567</v>
      </c>
      <c r="D19" s="1497"/>
      <c r="E19" s="1497"/>
      <c r="F19" s="1496" t="s">
        <v>38</v>
      </c>
      <c r="G19" s="1496"/>
      <c r="H19" s="1496"/>
      <c r="I19" s="1497" t="s">
        <v>46</v>
      </c>
      <c r="J19" s="1497"/>
      <c r="K19" s="1498"/>
      <c r="L19" s="1497"/>
      <c r="M19" s="1497"/>
      <c r="O19" s="1473" t="s">
        <v>865</v>
      </c>
      <c r="P19" s="1473"/>
      <c r="Q19" s="1473"/>
      <c r="R19" s="1473"/>
      <c r="S19" s="1473"/>
      <c r="T19" s="1473"/>
      <c r="U19" s="1473"/>
      <c r="V19" s="1473"/>
      <c r="W19" s="1473"/>
      <c r="X19" s="471"/>
      <c r="Y19" s="476"/>
      <c r="AA19" s="443" t="s">
        <v>39</v>
      </c>
      <c r="AB19" s="538" t="s">
        <v>1182</v>
      </c>
      <c r="AC19" s="539" t="s">
        <v>1183</v>
      </c>
      <c r="AD19" s="539" t="s">
        <v>1184</v>
      </c>
      <c r="AE19" s="539" t="s">
        <v>1185</v>
      </c>
      <c r="AI19" s="476"/>
      <c r="AJ19" s="476"/>
    </row>
    <row r="20" spans="1:36" s="380" customFormat="1" ht="13.5" customHeight="1" x14ac:dyDescent="0.15">
      <c r="A20" s="472"/>
      <c r="B20" s="1418" t="s">
        <v>37</v>
      </c>
      <c r="C20" s="1469"/>
      <c r="D20" s="1469"/>
      <c r="E20" s="1469"/>
      <c r="F20" s="1524"/>
      <c r="G20" s="1525"/>
      <c r="H20" s="546"/>
      <c r="I20" s="1474">
        <f t="shared" ref="I20:I31" si="1">INT(C20)*F20/10</f>
        <v>0</v>
      </c>
      <c r="J20" s="1474"/>
      <c r="K20" s="1474"/>
      <c r="L20" s="1474"/>
      <c r="M20" s="1474"/>
      <c r="O20" s="1473"/>
      <c r="P20" s="1473"/>
      <c r="Q20" s="1473"/>
      <c r="R20" s="1473"/>
      <c r="S20" s="1473"/>
      <c r="T20" s="1473"/>
      <c r="U20" s="1473"/>
      <c r="V20" s="1473"/>
      <c r="W20" s="1473"/>
      <c r="AA20" s="1418" t="s">
        <v>37</v>
      </c>
      <c r="AB20" s="540">
        <v>2400</v>
      </c>
      <c r="AC20" s="540">
        <v>2000</v>
      </c>
      <c r="AD20" s="540">
        <v>1800</v>
      </c>
      <c r="AE20" s="540">
        <v>1500</v>
      </c>
    </row>
    <row r="21" spans="1:36" s="380" customFormat="1" ht="13.5" customHeight="1" x14ac:dyDescent="0.15">
      <c r="A21" s="472"/>
      <c r="B21" s="1419"/>
      <c r="C21" s="1551">
        <v>0</v>
      </c>
      <c r="D21" s="1551"/>
      <c r="E21" s="1551"/>
      <c r="F21" s="1480">
        <f>IF(J145="○",AB20,AC20)</f>
        <v>2000</v>
      </c>
      <c r="G21" s="1481"/>
      <c r="H21" s="547" t="s">
        <v>507</v>
      </c>
      <c r="I21" s="1468">
        <f t="shared" si="1"/>
        <v>0</v>
      </c>
      <c r="J21" s="1468"/>
      <c r="K21" s="1468"/>
      <c r="L21" s="1468"/>
      <c r="M21" s="1468"/>
      <c r="O21" s="1421" t="s">
        <v>866</v>
      </c>
      <c r="P21" s="1422"/>
      <c r="Q21" s="1422"/>
      <c r="R21" s="1422"/>
      <c r="S21" s="1422"/>
      <c r="T21" s="1422"/>
      <c r="U21" s="1422"/>
      <c r="V21" s="1422"/>
      <c r="W21" s="1423"/>
      <c r="AA21" s="1419"/>
      <c r="AB21" s="541"/>
      <c r="AC21" s="541"/>
      <c r="AD21" s="541"/>
      <c r="AE21" s="541"/>
    </row>
    <row r="22" spans="1:36" s="380" customFormat="1" ht="13.5" customHeight="1" x14ac:dyDescent="0.15">
      <c r="A22" s="472"/>
      <c r="B22" s="1419"/>
      <c r="C22" s="1469"/>
      <c r="D22" s="1469"/>
      <c r="E22" s="1469"/>
      <c r="F22" s="1524"/>
      <c r="G22" s="1525"/>
      <c r="H22" s="546"/>
      <c r="I22" s="1474">
        <f t="shared" si="1"/>
        <v>0</v>
      </c>
      <c r="J22" s="1474"/>
      <c r="K22" s="1474"/>
      <c r="L22" s="1474"/>
      <c r="M22" s="1474"/>
      <c r="O22" s="1395"/>
      <c r="P22" s="1140"/>
      <c r="Q22" s="1140"/>
      <c r="R22" s="1140"/>
      <c r="S22" s="1140"/>
      <c r="T22" s="1140"/>
      <c r="U22" s="1140"/>
      <c r="V22" s="1140"/>
      <c r="W22" s="1424"/>
      <c r="AA22" s="1419"/>
      <c r="AB22" s="541"/>
      <c r="AC22" s="541"/>
      <c r="AD22" s="541"/>
      <c r="AE22" s="541"/>
    </row>
    <row r="23" spans="1:36" s="380" customFormat="1" ht="13.5" customHeight="1" x14ac:dyDescent="0.15">
      <c r="A23" s="472"/>
      <c r="B23" s="1420"/>
      <c r="C23" s="1551"/>
      <c r="D23" s="1551"/>
      <c r="E23" s="1551"/>
      <c r="F23" s="1480">
        <f>IF(J145="○",AD20,AE20)</f>
        <v>1500</v>
      </c>
      <c r="G23" s="1481"/>
      <c r="H23" s="547" t="s">
        <v>507</v>
      </c>
      <c r="I23" s="1468">
        <f t="shared" si="1"/>
        <v>0</v>
      </c>
      <c r="J23" s="1468"/>
      <c r="K23" s="1468"/>
      <c r="L23" s="1468"/>
      <c r="M23" s="1468"/>
      <c r="O23" s="1395"/>
      <c r="P23" s="1140"/>
      <c r="Q23" s="1140"/>
      <c r="R23" s="1140"/>
      <c r="S23" s="1140"/>
      <c r="T23" s="1140"/>
      <c r="U23" s="1140"/>
      <c r="V23" s="1140"/>
      <c r="W23" s="1424"/>
      <c r="AA23" s="1420"/>
      <c r="AB23" s="542"/>
      <c r="AC23" s="542"/>
      <c r="AD23" s="542"/>
      <c r="AE23" s="542"/>
    </row>
    <row r="24" spans="1:36" s="380" customFormat="1" ht="13.5" customHeight="1" x14ac:dyDescent="0.15">
      <c r="A24" s="472"/>
      <c r="B24" s="1418" t="s">
        <v>36</v>
      </c>
      <c r="C24" s="1469"/>
      <c r="D24" s="1469"/>
      <c r="E24" s="1469"/>
      <c r="F24" s="1524"/>
      <c r="G24" s="1525"/>
      <c r="H24" s="546"/>
      <c r="I24" s="1474">
        <f t="shared" si="1"/>
        <v>0</v>
      </c>
      <c r="J24" s="1474"/>
      <c r="K24" s="1474"/>
      <c r="L24" s="1474"/>
      <c r="M24" s="1474"/>
      <c r="O24" s="1425"/>
      <c r="P24" s="1426"/>
      <c r="Q24" s="1426"/>
      <c r="R24" s="1426"/>
      <c r="S24" s="1426"/>
      <c r="T24" s="1426"/>
      <c r="U24" s="1426"/>
      <c r="V24" s="1426"/>
      <c r="W24" s="1427"/>
      <c r="AA24" s="1418" t="s">
        <v>36</v>
      </c>
      <c r="AB24" s="540">
        <v>1440</v>
      </c>
      <c r="AC24" s="540">
        <v>1200</v>
      </c>
      <c r="AD24" s="540">
        <v>1080</v>
      </c>
      <c r="AE24" s="540">
        <v>900</v>
      </c>
    </row>
    <row r="25" spans="1:36" s="380" customFormat="1" ht="13.5" customHeight="1" x14ac:dyDescent="0.15">
      <c r="B25" s="1419"/>
      <c r="C25" s="1475">
        <v>0</v>
      </c>
      <c r="D25" s="1476"/>
      <c r="E25" s="1477"/>
      <c r="F25" s="1480">
        <f>IF(J145="○",AB24,AC24)</f>
        <v>1200</v>
      </c>
      <c r="G25" s="1481"/>
      <c r="H25" s="547" t="s">
        <v>507</v>
      </c>
      <c r="I25" s="1478">
        <f t="shared" si="1"/>
        <v>0</v>
      </c>
      <c r="J25" s="1479"/>
      <c r="K25" s="1479"/>
      <c r="L25" s="1479"/>
      <c r="M25" s="1467"/>
      <c r="O25" s="398"/>
      <c r="P25" s="398"/>
      <c r="Q25" s="398"/>
      <c r="R25" s="398"/>
      <c r="S25" s="398"/>
      <c r="T25" s="398"/>
      <c r="U25" s="398"/>
      <c r="V25" s="398"/>
      <c r="W25" s="398"/>
      <c r="X25" s="398"/>
      <c r="AA25" s="1419"/>
      <c r="AB25" s="541"/>
      <c r="AC25" s="541"/>
      <c r="AD25" s="541"/>
      <c r="AE25" s="541"/>
    </row>
    <row r="26" spans="1:36" s="380" customFormat="1" ht="13.5" customHeight="1" x14ac:dyDescent="0.15">
      <c r="B26" s="1419"/>
      <c r="C26" s="1469"/>
      <c r="D26" s="1469"/>
      <c r="E26" s="1469"/>
      <c r="F26" s="1524"/>
      <c r="G26" s="1525"/>
      <c r="H26" s="546"/>
      <c r="I26" s="1474">
        <f t="shared" si="1"/>
        <v>0</v>
      </c>
      <c r="J26" s="1474"/>
      <c r="K26" s="1474"/>
      <c r="L26" s="1474"/>
      <c r="M26" s="1474"/>
      <c r="O26" s="1140" t="s">
        <v>867</v>
      </c>
      <c r="P26" s="1140"/>
      <c r="Q26" s="1140"/>
      <c r="R26" s="1140"/>
      <c r="S26" s="1140"/>
      <c r="T26" s="1140"/>
      <c r="U26" s="1140"/>
      <c r="V26" s="1140"/>
      <c r="W26" s="1140"/>
      <c r="X26" s="398"/>
      <c r="AA26" s="1419"/>
      <c r="AB26" s="541"/>
      <c r="AC26" s="541"/>
      <c r="AD26" s="541"/>
      <c r="AE26" s="541"/>
    </row>
    <row r="27" spans="1:36" s="380" customFormat="1" ht="13.5" customHeight="1" x14ac:dyDescent="0.15">
      <c r="B27" s="1420"/>
      <c r="C27" s="1475"/>
      <c r="D27" s="1476"/>
      <c r="E27" s="1477"/>
      <c r="F27" s="1480">
        <f>IF(J145="○",AD24,AE24)</f>
        <v>900</v>
      </c>
      <c r="G27" s="1481"/>
      <c r="H27" s="547" t="s">
        <v>507</v>
      </c>
      <c r="I27" s="1478">
        <f t="shared" si="1"/>
        <v>0</v>
      </c>
      <c r="J27" s="1479"/>
      <c r="K27" s="1479"/>
      <c r="L27" s="1479"/>
      <c r="M27" s="1467"/>
      <c r="O27" s="1140"/>
      <c r="P27" s="1140"/>
      <c r="Q27" s="1140"/>
      <c r="R27" s="1140"/>
      <c r="S27" s="1140"/>
      <c r="T27" s="1140"/>
      <c r="U27" s="1140"/>
      <c r="V27" s="1140"/>
      <c r="W27" s="1140"/>
      <c r="X27" s="398"/>
      <c r="AA27" s="1420"/>
      <c r="AB27" s="542"/>
      <c r="AC27" s="542"/>
      <c r="AD27" s="542"/>
      <c r="AE27" s="542"/>
    </row>
    <row r="28" spans="1:36" s="380" customFormat="1" ht="13.5" customHeight="1" x14ac:dyDescent="0.15">
      <c r="B28" s="1418" t="s">
        <v>35</v>
      </c>
      <c r="C28" s="1569"/>
      <c r="D28" s="1569"/>
      <c r="E28" s="1569"/>
      <c r="F28" s="1524"/>
      <c r="G28" s="1525"/>
      <c r="H28" s="546"/>
      <c r="I28" s="1570">
        <f t="shared" si="1"/>
        <v>0</v>
      </c>
      <c r="J28" s="1570"/>
      <c r="K28" s="1570"/>
      <c r="L28" s="1570"/>
      <c r="M28" s="1570"/>
      <c r="O28" s="1140"/>
      <c r="P28" s="1140"/>
      <c r="Q28" s="1140"/>
      <c r="R28" s="1140"/>
      <c r="S28" s="1140"/>
      <c r="T28" s="1140"/>
      <c r="U28" s="1140"/>
      <c r="V28" s="1140"/>
      <c r="W28" s="1140"/>
      <c r="X28" s="398"/>
      <c r="AA28" s="1418" t="s">
        <v>35</v>
      </c>
      <c r="AB28" s="540">
        <v>240</v>
      </c>
      <c r="AC28" s="540">
        <v>200</v>
      </c>
      <c r="AD28" s="540">
        <v>180</v>
      </c>
      <c r="AE28" s="540">
        <v>150</v>
      </c>
    </row>
    <row r="29" spans="1:36" s="380" customFormat="1" ht="13.5" customHeight="1" x14ac:dyDescent="0.15">
      <c r="B29" s="1419"/>
      <c r="C29" s="1475">
        <v>0</v>
      </c>
      <c r="D29" s="1476"/>
      <c r="E29" s="1477"/>
      <c r="F29" s="1480">
        <f>IF(J145="○",AB28,AC28)</f>
        <v>200</v>
      </c>
      <c r="G29" s="1481"/>
      <c r="H29" s="547" t="s">
        <v>507</v>
      </c>
      <c r="I29" s="1478">
        <f t="shared" si="1"/>
        <v>0</v>
      </c>
      <c r="J29" s="1479"/>
      <c r="K29" s="1479"/>
      <c r="L29" s="1479"/>
      <c r="M29" s="1467"/>
      <c r="O29" s="1140"/>
      <c r="P29" s="1140"/>
      <c r="Q29" s="1140"/>
      <c r="R29" s="1140"/>
      <c r="S29" s="1140"/>
      <c r="T29" s="1140"/>
      <c r="U29" s="1140"/>
      <c r="V29" s="1140"/>
      <c r="W29" s="1140"/>
      <c r="X29" s="398"/>
      <c r="AA29" s="1419"/>
      <c r="AB29" s="541"/>
      <c r="AC29" s="541"/>
      <c r="AD29" s="541"/>
      <c r="AE29" s="541"/>
    </row>
    <row r="30" spans="1:36" s="380" customFormat="1" ht="13.5" customHeight="1" x14ac:dyDescent="0.15">
      <c r="B30" s="1419"/>
      <c r="C30" s="1469"/>
      <c r="D30" s="1469"/>
      <c r="E30" s="1469"/>
      <c r="F30" s="1524"/>
      <c r="G30" s="1525"/>
      <c r="H30" s="546"/>
      <c r="I30" s="1474">
        <f t="shared" si="1"/>
        <v>0</v>
      </c>
      <c r="J30" s="1474"/>
      <c r="K30" s="1474"/>
      <c r="L30" s="1474"/>
      <c r="M30" s="1474"/>
      <c r="O30" s="1140"/>
      <c r="P30" s="1140"/>
      <c r="Q30" s="1140"/>
      <c r="R30" s="1140"/>
      <c r="S30" s="1140"/>
      <c r="T30" s="1140"/>
      <c r="U30" s="1140"/>
      <c r="V30" s="1140"/>
      <c r="W30" s="1140"/>
      <c r="X30" s="393"/>
      <c r="AA30" s="1419"/>
      <c r="AB30" s="541"/>
      <c r="AC30" s="541"/>
      <c r="AD30" s="541"/>
      <c r="AE30" s="541"/>
    </row>
    <row r="31" spans="1:36" s="380" customFormat="1" ht="13.5" customHeight="1" x14ac:dyDescent="0.15">
      <c r="B31" s="1420"/>
      <c r="C31" s="1551"/>
      <c r="D31" s="1551"/>
      <c r="E31" s="1551"/>
      <c r="F31" s="1480">
        <f>IF(J145="○",AD28,AE28)</f>
        <v>150</v>
      </c>
      <c r="G31" s="1481"/>
      <c r="H31" s="547" t="s">
        <v>507</v>
      </c>
      <c r="I31" s="1468">
        <f t="shared" si="1"/>
        <v>0</v>
      </c>
      <c r="J31" s="1468"/>
      <c r="K31" s="1468"/>
      <c r="L31" s="1468"/>
      <c r="M31" s="1468"/>
      <c r="O31" s="1421" t="s">
        <v>1188</v>
      </c>
      <c r="P31" s="1422"/>
      <c r="Q31" s="1422"/>
      <c r="R31" s="1422"/>
      <c r="S31" s="1422"/>
      <c r="T31" s="1422"/>
      <c r="U31" s="1422"/>
      <c r="V31" s="1422"/>
      <c r="W31" s="1423"/>
      <c r="X31" s="398"/>
      <c r="AA31" s="1420"/>
      <c r="AB31" s="542"/>
      <c r="AC31" s="542"/>
      <c r="AD31" s="542"/>
      <c r="AE31" s="542"/>
      <c r="AH31" s="398"/>
    </row>
    <row r="32" spans="1:36" s="380" customFormat="1" ht="13.5" customHeight="1" x14ac:dyDescent="0.15">
      <c r="B32" s="1419" t="s">
        <v>34</v>
      </c>
      <c r="C32" s="1537">
        <f>INT(SUM(C20,C22,C24,C26,C28,C30))</f>
        <v>0</v>
      </c>
      <c r="D32" s="1538"/>
      <c r="E32" s="1539"/>
      <c r="F32" s="1553"/>
      <c r="G32" s="1554"/>
      <c r="H32" s="1555"/>
      <c r="I32" s="1474">
        <f>SUM(I20,I22,I24,I26,I28,I30)</f>
        <v>0</v>
      </c>
      <c r="J32" s="1474"/>
      <c r="K32" s="1474"/>
      <c r="L32" s="1474"/>
      <c r="M32" s="1474"/>
      <c r="O32" s="1395"/>
      <c r="P32" s="1140"/>
      <c r="Q32" s="1140"/>
      <c r="R32" s="1140"/>
      <c r="S32" s="1140"/>
      <c r="T32" s="1140"/>
      <c r="U32" s="1140"/>
      <c r="V32" s="1140"/>
      <c r="W32" s="1424"/>
    </row>
    <row r="33" spans="1:29" s="380" customFormat="1" ht="13.5" customHeight="1" x14ac:dyDescent="0.15">
      <c r="B33" s="1420"/>
      <c r="C33" s="1470">
        <f>INT(SUM(C21,C23,C25,C27,C29,C31))</f>
        <v>0</v>
      </c>
      <c r="D33" s="1470"/>
      <c r="E33" s="1471"/>
      <c r="F33" s="1556"/>
      <c r="G33" s="1557"/>
      <c r="H33" s="1558"/>
      <c r="I33" s="1467">
        <f>SUM(I21,I23,I25,I27,I29,I31)</f>
        <v>0</v>
      </c>
      <c r="J33" s="1468"/>
      <c r="K33" s="1468"/>
      <c r="L33" s="1468"/>
      <c r="M33" s="1468"/>
      <c r="O33" s="1395"/>
      <c r="P33" s="1140"/>
      <c r="Q33" s="1140"/>
      <c r="R33" s="1140"/>
      <c r="S33" s="1140"/>
      <c r="T33" s="1140"/>
      <c r="U33" s="1140"/>
      <c r="V33" s="1140"/>
      <c r="W33" s="1424"/>
    </row>
    <row r="34" spans="1:29" s="380" customFormat="1" ht="24" customHeight="1" x14ac:dyDescent="0.15">
      <c r="B34" s="390"/>
      <c r="C34" s="473"/>
      <c r="D34" s="473"/>
      <c r="E34" s="473"/>
      <c r="F34" s="477"/>
      <c r="G34" s="477"/>
      <c r="H34" s="477"/>
      <c r="I34" s="474"/>
      <c r="J34" s="478"/>
      <c r="K34" s="474"/>
      <c r="L34" s="474"/>
      <c r="M34" s="474"/>
      <c r="O34" s="1395"/>
      <c r="P34" s="1140"/>
      <c r="Q34" s="1140"/>
      <c r="R34" s="1140"/>
      <c r="S34" s="1140"/>
      <c r="T34" s="1140"/>
      <c r="U34" s="1140"/>
      <c r="V34" s="1140"/>
      <c r="W34" s="1424"/>
    </row>
    <row r="35" spans="1:29" s="380" customFormat="1" ht="24.95" customHeight="1" x14ac:dyDescent="0.15">
      <c r="B35" s="390"/>
      <c r="C35" s="473"/>
      <c r="D35" s="473"/>
      <c r="E35" s="473"/>
      <c r="F35" s="477"/>
      <c r="G35" s="477"/>
      <c r="H35" s="477"/>
      <c r="I35" s="474"/>
      <c r="J35" s="474"/>
      <c r="K35" s="474"/>
      <c r="L35" s="474"/>
      <c r="M35" s="474"/>
      <c r="O35" s="522"/>
      <c r="P35" s="1432" t="s">
        <v>1189</v>
      </c>
      <c r="Q35" s="1432"/>
      <c r="R35" s="1432"/>
      <c r="S35" s="1432"/>
      <c r="T35" s="1432"/>
      <c r="U35" s="1432"/>
      <c r="V35" s="380" t="s">
        <v>57</v>
      </c>
      <c r="W35" s="543"/>
    </row>
    <row r="36" spans="1:29" s="380" customFormat="1" ht="24.95" customHeight="1" x14ac:dyDescent="0.15">
      <c r="B36" s="390"/>
      <c r="C36" s="473"/>
      <c r="D36" s="473"/>
      <c r="E36" s="473"/>
      <c r="F36" s="477"/>
      <c r="G36" s="477"/>
      <c r="H36" s="477"/>
      <c r="I36" s="474"/>
      <c r="J36" s="474"/>
      <c r="K36" s="474"/>
      <c r="L36" s="474"/>
      <c r="M36" s="474"/>
      <c r="O36" s="480"/>
      <c r="P36" s="1433"/>
      <c r="Q36" s="1433"/>
      <c r="R36" s="1433"/>
      <c r="S36" s="1433"/>
      <c r="T36" s="1433"/>
      <c r="U36" s="1433"/>
      <c r="V36" s="483"/>
      <c r="W36" s="544"/>
    </row>
    <row r="37" spans="1:29" ht="22.5" customHeight="1" x14ac:dyDescent="0.15">
      <c r="A37" s="468" t="s">
        <v>296</v>
      </c>
      <c r="C37" s="469"/>
      <c r="D37" s="469"/>
      <c r="E37" s="469"/>
      <c r="F37" s="469"/>
      <c r="G37" s="469"/>
      <c r="H37" s="469"/>
      <c r="I37" s="469"/>
      <c r="J37" s="469"/>
      <c r="K37" s="469"/>
      <c r="L37" s="469"/>
    </row>
    <row r="38" spans="1:29" s="380" customFormat="1" ht="25.5" customHeight="1" x14ac:dyDescent="0.15">
      <c r="B38" s="470" t="s">
        <v>39</v>
      </c>
      <c r="C38" s="1497" t="s">
        <v>567</v>
      </c>
      <c r="D38" s="1497"/>
      <c r="E38" s="1497"/>
      <c r="F38" s="1496" t="s">
        <v>38</v>
      </c>
      <c r="G38" s="1496"/>
      <c r="H38" s="1496"/>
      <c r="I38" s="1497" t="s">
        <v>435</v>
      </c>
      <c r="J38" s="1497"/>
      <c r="K38" s="1498"/>
      <c r="L38" s="1497"/>
      <c r="M38" s="1497"/>
      <c r="O38" s="1163" t="s">
        <v>1190</v>
      </c>
      <c r="P38" s="1163"/>
      <c r="Q38" s="1163"/>
      <c r="R38" s="1163"/>
      <c r="S38" s="1163"/>
      <c r="T38" s="1163"/>
      <c r="U38" s="1163"/>
      <c r="V38" s="1163"/>
      <c r="W38" s="1163"/>
      <c r="X38" s="476"/>
      <c r="Y38" s="476"/>
      <c r="Z38" s="476"/>
      <c r="AA38" s="443" t="s">
        <v>39</v>
      </c>
      <c r="AB38" s="538" t="s">
        <v>1182</v>
      </c>
      <c r="AC38" s="539" t="s">
        <v>1183</v>
      </c>
    </row>
    <row r="39" spans="1:29" s="380" customFormat="1" ht="13.5" customHeight="1" x14ac:dyDescent="0.15">
      <c r="A39" s="472"/>
      <c r="B39" s="1482" t="s">
        <v>37</v>
      </c>
      <c r="C39" s="1503"/>
      <c r="D39" s="1503"/>
      <c r="E39" s="1503"/>
      <c r="F39" s="1505"/>
      <c r="G39" s="1506"/>
      <c r="H39" s="597"/>
      <c r="I39" s="1460">
        <f t="shared" ref="I39:I44" si="2">ROUNDDOWN((INT(C39)*F39/10),0)</f>
        <v>0</v>
      </c>
      <c r="J39" s="1461"/>
      <c r="K39" s="1461"/>
      <c r="L39" s="1461"/>
      <c r="M39" s="1462"/>
      <c r="O39" s="1163"/>
      <c r="P39" s="1163"/>
      <c r="Q39" s="1163"/>
      <c r="R39" s="1163"/>
      <c r="S39" s="1163"/>
      <c r="T39" s="1163"/>
      <c r="U39" s="1163"/>
      <c r="V39" s="1163"/>
      <c r="W39" s="1163"/>
      <c r="X39" s="471"/>
      <c r="AA39" s="1185" t="s">
        <v>37</v>
      </c>
      <c r="AB39" s="545"/>
      <c r="AC39" s="545"/>
    </row>
    <row r="40" spans="1:29" s="380" customFormat="1" ht="13.5" customHeight="1" x14ac:dyDescent="0.15">
      <c r="A40" s="472"/>
      <c r="B40" s="1420"/>
      <c r="C40" s="1440"/>
      <c r="D40" s="1096"/>
      <c r="E40" s="1097"/>
      <c r="F40" s="1480">
        <f>IF(I190="○",AB40,AC40)</f>
        <v>3666</v>
      </c>
      <c r="G40" s="1481"/>
      <c r="H40" s="598" t="s">
        <v>507</v>
      </c>
      <c r="I40" s="1437">
        <f t="shared" si="2"/>
        <v>0</v>
      </c>
      <c r="J40" s="1438"/>
      <c r="K40" s="1438"/>
      <c r="L40" s="1438"/>
      <c r="M40" s="1439"/>
      <c r="O40" s="1163" t="s">
        <v>1030</v>
      </c>
      <c r="P40" s="1163"/>
      <c r="Q40" s="1163"/>
      <c r="R40" s="1163"/>
      <c r="S40" s="1163"/>
      <c r="T40" s="1163"/>
      <c r="U40" s="1163"/>
      <c r="V40" s="1163"/>
      <c r="W40" s="1163"/>
      <c r="X40" s="471"/>
      <c r="AA40" s="1185"/>
      <c r="AB40" s="542">
        <v>4400</v>
      </c>
      <c r="AC40" s="542">
        <v>3666</v>
      </c>
    </row>
    <row r="41" spans="1:29" s="380" customFormat="1" ht="13.5" customHeight="1" x14ac:dyDescent="0.15">
      <c r="A41" s="472"/>
      <c r="B41" s="1482" t="s">
        <v>36</v>
      </c>
      <c r="C41" s="1503"/>
      <c r="D41" s="1503"/>
      <c r="E41" s="1503"/>
      <c r="F41" s="1505"/>
      <c r="G41" s="1506"/>
      <c r="H41" s="597"/>
      <c r="I41" s="1460">
        <f t="shared" si="2"/>
        <v>0</v>
      </c>
      <c r="J41" s="1461"/>
      <c r="K41" s="1461"/>
      <c r="L41" s="1461"/>
      <c r="M41" s="1462"/>
      <c r="O41" s="1163"/>
      <c r="P41" s="1163"/>
      <c r="Q41" s="1163"/>
      <c r="R41" s="1163"/>
      <c r="S41" s="1163"/>
      <c r="T41" s="1163"/>
      <c r="U41" s="1163"/>
      <c r="V41" s="1163"/>
      <c r="W41" s="1163"/>
      <c r="X41" s="471"/>
      <c r="AA41" s="1185" t="s">
        <v>36</v>
      </c>
      <c r="AB41" s="540"/>
      <c r="AC41" s="540"/>
    </row>
    <row r="42" spans="1:29" s="380" customFormat="1" ht="13.5" customHeight="1" x14ac:dyDescent="0.15">
      <c r="B42" s="1420"/>
      <c r="C42" s="1440"/>
      <c r="D42" s="1096"/>
      <c r="E42" s="1097"/>
      <c r="F42" s="1480">
        <f>IF(I190="○",AB42,AC42)</f>
        <v>1666</v>
      </c>
      <c r="G42" s="1481"/>
      <c r="H42" s="598" t="s">
        <v>507</v>
      </c>
      <c r="I42" s="1437">
        <f t="shared" si="2"/>
        <v>0</v>
      </c>
      <c r="J42" s="1438"/>
      <c r="K42" s="1438"/>
      <c r="L42" s="1438"/>
      <c r="M42" s="1439"/>
      <c r="O42" s="1163"/>
      <c r="P42" s="1163"/>
      <c r="Q42" s="1163"/>
      <c r="R42" s="1163"/>
      <c r="S42" s="1163"/>
      <c r="T42" s="1163"/>
      <c r="U42" s="1163"/>
      <c r="V42" s="1163"/>
      <c r="W42" s="1163"/>
      <c r="X42" s="471"/>
      <c r="AA42" s="1185"/>
      <c r="AB42" s="542">
        <v>2000</v>
      </c>
      <c r="AC42" s="542">
        <v>1666</v>
      </c>
    </row>
    <row r="43" spans="1:29" s="380" customFormat="1" ht="13.5" customHeight="1" x14ac:dyDescent="0.15">
      <c r="B43" s="1418" t="s">
        <v>35</v>
      </c>
      <c r="C43" s="1504"/>
      <c r="D43" s="1504"/>
      <c r="E43" s="1504"/>
      <c r="F43" s="1505"/>
      <c r="G43" s="1506"/>
      <c r="H43" s="597"/>
      <c r="I43" s="1502">
        <f t="shared" si="2"/>
        <v>0</v>
      </c>
      <c r="J43" s="1502"/>
      <c r="K43" s="1502"/>
      <c r="L43" s="1502"/>
      <c r="M43" s="1502"/>
      <c r="O43" s="1163"/>
      <c r="P43" s="1163"/>
      <c r="Q43" s="1163"/>
      <c r="R43" s="1163"/>
      <c r="S43" s="1163"/>
      <c r="T43" s="1163"/>
      <c r="U43" s="1163"/>
      <c r="V43" s="1163"/>
      <c r="W43" s="1163"/>
      <c r="X43" s="476"/>
      <c r="AA43" s="1185" t="s">
        <v>35</v>
      </c>
      <c r="AB43" s="540"/>
      <c r="AC43" s="540"/>
    </row>
    <row r="44" spans="1:29" s="380" customFormat="1" ht="13.5" customHeight="1" x14ac:dyDescent="0.15">
      <c r="B44" s="1420"/>
      <c r="C44" s="1440"/>
      <c r="D44" s="1096"/>
      <c r="E44" s="1097"/>
      <c r="F44" s="1480">
        <f>IF(I190="○",AB44,AC44)</f>
        <v>333</v>
      </c>
      <c r="G44" s="1481"/>
      <c r="H44" s="599" t="s">
        <v>507</v>
      </c>
      <c r="I44" s="1472">
        <f t="shared" si="2"/>
        <v>0</v>
      </c>
      <c r="J44" s="1472"/>
      <c r="K44" s="1472"/>
      <c r="L44" s="1472"/>
      <c r="M44" s="1472"/>
      <c r="O44" s="1140" t="s">
        <v>1031</v>
      </c>
      <c r="P44" s="1140"/>
      <c r="Q44" s="1140"/>
      <c r="R44" s="1140"/>
      <c r="S44" s="1140"/>
      <c r="T44" s="1140"/>
      <c r="U44" s="1140"/>
      <c r="V44" s="1455" t="s">
        <v>1032</v>
      </c>
      <c r="W44" s="1457"/>
      <c r="X44" s="476"/>
      <c r="AA44" s="1185"/>
      <c r="AB44" s="542">
        <v>400</v>
      </c>
      <c r="AC44" s="542">
        <v>333</v>
      </c>
    </row>
    <row r="45" spans="1:29" s="380" customFormat="1" ht="0.75" customHeight="1" x14ac:dyDescent="0.15">
      <c r="B45" s="1532" t="s">
        <v>860</v>
      </c>
      <c r="C45" s="1533"/>
      <c r="D45" s="1533"/>
      <c r="E45" s="1533"/>
      <c r="F45" s="1533"/>
      <c r="G45" s="1533"/>
      <c r="H45" s="1533"/>
      <c r="I45" s="1533"/>
      <c r="J45" s="1533"/>
      <c r="K45" s="1533"/>
      <c r="L45" s="1533"/>
      <c r="M45" s="1534"/>
      <c r="O45" s="1140"/>
      <c r="P45" s="1140"/>
      <c r="Q45" s="1140"/>
      <c r="R45" s="1140"/>
      <c r="S45" s="1140"/>
      <c r="T45" s="1140"/>
      <c r="U45" s="1140"/>
      <c r="V45" s="1455"/>
      <c r="W45" s="1458"/>
      <c r="X45" s="1403"/>
    </row>
    <row r="46" spans="1:29" s="380" customFormat="1" ht="13.5" customHeight="1" x14ac:dyDescent="0.15">
      <c r="B46" s="1419" t="s">
        <v>34</v>
      </c>
      <c r="C46" s="1494">
        <f>SUM(C39,C41,C43)</f>
        <v>0</v>
      </c>
      <c r="D46" s="1495"/>
      <c r="E46" s="1495"/>
      <c r="F46" s="1540"/>
      <c r="G46" s="1541"/>
      <c r="H46" s="1542"/>
      <c r="I46" s="1535">
        <f>SUM(I39,I41,I43)</f>
        <v>0</v>
      </c>
      <c r="J46" s="1535"/>
      <c r="K46" s="1535"/>
      <c r="L46" s="1535"/>
      <c r="M46" s="1536"/>
      <c r="O46" s="1140"/>
      <c r="P46" s="1140"/>
      <c r="Q46" s="1140"/>
      <c r="R46" s="1140"/>
      <c r="S46" s="1140"/>
      <c r="T46" s="1140"/>
      <c r="U46" s="1140"/>
      <c r="V46" s="1456"/>
      <c r="W46" s="1459"/>
      <c r="X46" s="1403"/>
    </row>
    <row r="47" spans="1:29" s="380" customFormat="1" ht="13.5" customHeight="1" x14ac:dyDescent="0.15">
      <c r="B47" s="1420"/>
      <c r="C47" s="1511">
        <f>INT(SUM(C40,C42,C44))</f>
        <v>0</v>
      </c>
      <c r="D47" s="1571"/>
      <c r="E47" s="1571"/>
      <c r="F47" s="1543"/>
      <c r="G47" s="1544"/>
      <c r="H47" s="1545"/>
      <c r="I47" s="1439">
        <f>IF(W44="○",MIN(SUM(I40,I42,I44),T47),SUM(I40,I42,I44))</f>
        <v>0</v>
      </c>
      <c r="J47" s="1485"/>
      <c r="K47" s="1485"/>
      <c r="L47" s="1485"/>
      <c r="M47" s="1485"/>
      <c r="O47" s="1140" t="s">
        <v>1033</v>
      </c>
      <c r="P47" s="1140"/>
      <c r="Q47" s="1140"/>
      <c r="R47" s="1140"/>
      <c r="S47" s="1140"/>
      <c r="T47" s="1404">
        <f>E54*2000000</f>
        <v>0</v>
      </c>
      <c r="U47" s="1404"/>
      <c r="V47" s="1404"/>
      <c r="W47" s="1404"/>
    </row>
    <row r="48" spans="1:29" s="380" customFormat="1" ht="8.25" customHeight="1" x14ac:dyDescent="0.15">
      <c r="B48" s="390"/>
      <c r="C48" s="473"/>
      <c r="D48" s="473"/>
      <c r="E48" s="473"/>
      <c r="F48" s="477"/>
      <c r="G48" s="477"/>
      <c r="H48" s="477"/>
      <c r="I48" s="474"/>
      <c r="J48" s="474"/>
      <c r="K48" s="474"/>
      <c r="L48" s="474"/>
      <c r="M48" s="474"/>
      <c r="O48" s="479"/>
      <c r="P48" s="479"/>
      <c r="Q48" s="479"/>
      <c r="R48" s="479"/>
      <c r="S48" s="479"/>
    </row>
    <row r="49" spans="1:29" s="380" customFormat="1" ht="19.5" customHeight="1" x14ac:dyDescent="0.15">
      <c r="A49" s="399" t="s">
        <v>861</v>
      </c>
      <c r="P49" s="397"/>
      <c r="Q49" s="397"/>
      <c r="R49" s="397"/>
      <c r="S49" s="397"/>
      <c r="T49" s="397"/>
      <c r="U49" s="397"/>
      <c r="V49" s="397"/>
      <c r="W49" s="397"/>
      <c r="X49" s="397"/>
    </row>
    <row r="50" spans="1:29" s="380" customFormat="1" ht="25.5" customHeight="1" x14ac:dyDescent="0.15">
      <c r="B50" s="418"/>
      <c r="C50" s="419"/>
      <c r="D50" s="419"/>
      <c r="E50" s="1085" t="s">
        <v>23</v>
      </c>
      <c r="F50" s="1530"/>
      <c r="G50" s="1530"/>
      <c r="H50" s="1530"/>
      <c r="I50" s="1086"/>
      <c r="J50" s="1164" t="s">
        <v>22</v>
      </c>
      <c r="K50" s="1373"/>
      <c r="L50" s="1164"/>
      <c r="M50" s="1164"/>
      <c r="N50" s="1164"/>
      <c r="O50" s="1531"/>
      <c r="P50" s="1339" t="s">
        <v>1387</v>
      </c>
      <c r="Q50" s="1340"/>
      <c r="R50" s="1340"/>
      <c r="S50" s="1340"/>
      <c r="T50" s="1341"/>
      <c r="U50" s="1417" t="s">
        <v>508</v>
      </c>
      <c r="V50" s="1417"/>
      <c r="W50" s="1417"/>
      <c r="X50" s="397"/>
    </row>
    <row r="51" spans="1:29" s="380" customFormat="1" ht="25.5" customHeight="1" x14ac:dyDescent="0.15">
      <c r="B51" s="1572" t="s">
        <v>62</v>
      </c>
      <c r="C51" s="1456"/>
      <c r="D51" s="1573"/>
      <c r="E51" s="480"/>
      <c r="F51" s="481"/>
      <c r="G51" s="482"/>
      <c r="H51" s="483" t="s">
        <v>21</v>
      </c>
      <c r="I51" s="483"/>
      <c r="J51" s="480"/>
      <c r="K51" s="483"/>
      <c r="L51" s="481"/>
      <c r="M51" s="484"/>
      <c r="N51" s="483" t="s">
        <v>21</v>
      </c>
      <c r="O51" s="485"/>
      <c r="P51" s="1013"/>
      <c r="Q51" s="630" t="s">
        <v>1037</v>
      </c>
      <c r="R51" s="631"/>
      <c r="S51" s="553" t="s">
        <v>21</v>
      </c>
      <c r="T51" s="1012"/>
      <c r="U51" s="1417"/>
      <c r="V51" s="1417"/>
      <c r="W51" s="1417"/>
      <c r="X51" s="397"/>
    </row>
    <row r="52" spans="1:29" s="380" customFormat="1" ht="14.25" customHeight="1" x14ac:dyDescent="0.15">
      <c r="B52" s="381"/>
      <c r="C52" s="381"/>
      <c r="D52" s="381"/>
      <c r="F52" s="384"/>
      <c r="G52" s="486"/>
      <c r="L52" s="384"/>
      <c r="M52" s="486"/>
      <c r="P52" s="398"/>
      <c r="Q52" s="398"/>
      <c r="R52" s="398"/>
      <c r="S52" s="398"/>
      <c r="T52" s="398"/>
      <c r="U52" s="398"/>
      <c r="V52" s="398"/>
      <c r="W52" s="398"/>
      <c r="X52" s="397"/>
    </row>
    <row r="53" spans="1:29" s="380" customFormat="1" ht="18" customHeight="1" x14ac:dyDescent="0.15">
      <c r="B53" s="487" t="s">
        <v>564</v>
      </c>
      <c r="C53" s="488"/>
      <c r="D53" s="488"/>
      <c r="E53" s="488"/>
      <c r="F53" s="489"/>
      <c r="G53" s="489"/>
      <c r="H53" s="489"/>
      <c r="I53" s="489"/>
      <c r="J53" s="489"/>
      <c r="K53" s="489"/>
      <c r="L53" s="490"/>
      <c r="M53" s="490"/>
      <c r="N53" s="490"/>
      <c r="O53" s="491"/>
      <c r="P53" s="491"/>
      <c r="Q53" s="491"/>
      <c r="R53" s="491"/>
      <c r="S53" s="491"/>
      <c r="T53" s="491"/>
      <c r="U53" s="491"/>
      <c r="V53" s="491"/>
      <c r="W53" s="492"/>
    </row>
    <row r="54" spans="1:29" s="380" customFormat="1" ht="21" customHeight="1" x14ac:dyDescent="0.15">
      <c r="B54" s="493" t="s">
        <v>49</v>
      </c>
      <c r="E54" s="1407"/>
      <c r="F54" s="1407"/>
      <c r="G54" s="1407"/>
      <c r="H54" s="494"/>
      <c r="I54" s="494"/>
      <c r="J54" s="494"/>
      <c r="K54" s="494"/>
      <c r="W54" s="495"/>
      <c r="X54" s="464"/>
      <c r="Y54" s="464"/>
      <c r="Z54" s="464"/>
      <c r="AA54" s="464"/>
      <c r="AB54" s="464"/>
      <c r="AC54" s="464"/>
    </row>
    <row r="55" spans="1:29" s="380" customFormat="1" ht="6.75" customHeight="1" x14ac:dyDescent="0.15">
      <c r="B55" s="493"/>
      <c r="E55" s="496"/>
      <c r="F55" s="494"/>
      <c r="G55" s="494"/>
      <c r="H55" s="494"/>
      <c r="I55" s="494"/>
      <c r="J55" s="494"/>
      <c r="K55" s="494"/>
      <c r="W55" s="495"/>
      <c r="X55" s="464"/>
      <c r="Y55" s="464"/>
      <c r="Z55" s="464"/>
      <c r="AA55" s="464"/>
      <c r="AB55" s="464"/>
      <c r="AC55" s="464"/>
    </row>
    <row r="56" spans="1:29" s="380" customFormat="1" ht="16.5" customHeight="1" x14ac:dyDescent="0.15">
      <c r="B56" s="493" t="s">
        <v>48</v>
      </c>
      <c r="E56" s="497"/>
      <c r="F56" s="467" t="s">
        <v>33</v>
      </c>
      <c r="I56" s="497"/>
      <c r="J56" s="380" t="s">
        <v>31</v>
      </c>
      <c r="N56" s="497"/>
      <c r="O56" s="380" t="s">
        <v>32</v>
      </c>
      <c r="R56" s="497"/>
      <c r="S56" s="467" t="s">
        <v>30</v>
      </c>
      <c r="W56" s="495"/>
      <c r="X56" s="464"/>
      <c r="Y56" s="464"/>
      <c r="Z56" s="464"/>
      <c r="AA56" s="464"/>
      <c r="AB56" s="464"/>
      <c r="AC56" s="464"/>
    </row>
    <row r="57" spans="1:29" s="380" customFormat="1" ht="6.75" customHeight="1" x14ac:dyDescent="0.15">
      <c r="B57" s="493"/>
      <c r="E57" s="498"/>
      <c r="F57" s="494"/>
      <c r="G57" s="494"/>
      <c r="H57" s="494"/>
      <c r="I57" s="494"/>
      <c r="J57" s="494"/>
      <c r="K57" s="494"/>
      <c r="W57" s="495"/>
      <c r="X57" s="464"/>
      <c r="Y57" s="464"/>
      <c r="Z57" s="464"/>
      <c r="AA57" s="464"/>
      <c r="AB57" s="464"/>
      <c r="AC57" s="464"/>
    </row>
    <row r="58" spans="1:29" s="380" customFormat="1" ht="16.5" customHeight="1" x14ac:dyDescent="0.15">
      <c r="B58" s="493" t="s">
        <v>47</v>
      </c>
      <c r="G58" s="497"/>
      <c r="H58" s="380" t="s">
        <v>51</v>
      </c>
      <c r="I58" s="381"/>
      <c r="J58" s="497"/>
      <c r="K58" s="381"/>
      <c r="L58" s="380" t="s">
        <v>52</v>
      </c>
      <c r="N58" s="497"/>
      <c r="O58" s="380" t="s">
        <v>53</v>
      </c>
      <c r="Q58" s="497"/>
      <c r="R58" s="380" t="s">
        <v>54</v>
      </c>
      <c r="W58" s="495"/>
      <c r="X58" s="464"/>
      <c r="Y58" s="464"/>
      <c r="Z58" s="464"/>
      <c r="AA58" s="464"/>
      <c r="AB58" s="464"/>
      <c r="AC58" s="464"/>
    </row>
    <row r="59" spans="1:29" s="380" customFormat="1" ht="6.75" customHeight="1" x14ac:dyDescent="0.15">
      <c r="B59" s="493"/>
      <c r="E59" s="494"/>
      <c r="F59" s="494"/>
      <c r="G59" s="494"/>
      <c r="I59" s="494"/>
      <c r="W59" s="495"/>
      <c r="X59" s="464"/>
      <c r="Y59" s="464"/>
      <c r="Z59" s="464"/>
      <c r="AA59" s="464"/>
      <c r="AB59" s="464"/>
      <c r="AC59" s="464"/>
    </row>
    <row r="60" spans="1:29" ht="16.5" customHeight="1" x14ac:dyDescent="0.15">
      <c r="B60" s="493"/>
      <c r="C60" s="380"/>
      <c r="D60" s="380"/>
      <c r="E60" s="380"/>
      <c r="F60" s="380"/>
      <c r="G60" s="497"/>
      <c r="H60" s="380" t="s">
        <v>55</v>
      </c>
      <c r="I60" s="381"/>
      <c r="J60" s="497"/>
      <c r="K60" s="381"/>
      <c r="L60" s="380" t="s">
        <v>56</v>
      </c>
      <c r="M60" s="380"/>
      <c r="N60" s="497"/>
      <c r="O60" s="380" t="s">
        <v>697</v>
      </c>
      <c r="P60" s="380"/>
      <c r="Q60" s="497"/>
      <c r="R60" s="380" t="s">
        <v>698</v>
      </c>
      <c r="S60" s="380"/>
      <c r="T60" s="380"/>
      <c r="U60" s="380"/>
      <c r="V60" s="380"/>
      <c r="W60" s="499"/>
    </row>
    <row r="61" spans="1:29" s="380" customFormat="1" ht="6.75" customHeight="1" x14ac:dyDescent="0.15">
      <c r="B61" s="500"/>
      <c r="C61" s="464"/>
      <c r="D61" s="464"/>
      <c r="E61" s="501"/>
      <c r="F61" s="501"/>
      <c r="G61" s="501"/>
      <c r="H61" s="501"/>
      <c r="I61" s="501"/>
      <c r="J61" s="501"/>
      <c r="K61" s="501"/>
      <c r="L61" s="464"/>
      <c r="M61" s="464"/>
      <c r="N61" s="464"/>
      <c r="O61" s="464"/>
      <c r="P61" s="464"/>
      <c r="Q61" s="464"/>
      <c r="R61" s="464"/>
      <c r="S61" s="464"/>
      <c r="T61" s="464"/>
      <c r="U61" s="464"/>
      <c r="V61" s="464"/>
      <c r="W61" s="495"/>
      <c r="X61" s="464"/>
      <c r="Y61" s="464"/>
      <c r="Z61" s="464"/>
      <c r="AA61" s="464"/>
      <c r="AB61" s="464"/>
      <c r="AC61" s="464"/>
    </row>
    <row r="62" spans="1:29" s="380" customFormat="1" ht="16.5" customHeight="1" x14ac:dyDescent="0.15">
      <c r="B62" s="493" t="s">
        <v>1099</v>
      </c>
      <c r="G62" s="502"/>
      <c r="H62" s="501"/>
      <c r="I62" s="501"/>
      <c r="J62" s="501"/>
      <c r="K62" s="501"/>
      <c r="L62" s="464"/>
      <c r="M62" s="464"/>
      <c r="N62" s="464"/>
      <c r="O62" s="464"/>
      <c r="P62" s="464"/>
      <c r="Q62" s="464"/>
      <c r="R62" s="464"/>
      <c r="S62" s="464"/>
      <c r="T62" s="464"/>
      <c r="U62" s="464"/>
      <c r="V62" s="464"/>
      <c r="W62" s="495"/>
      <c r="X62" s="464"/>
      <c r="Y62" s="464"/>
      <c r="Z62" s="464"/>
      <c r="AA62" s="464"/>
      <c r="AB62" s="464"/>
      <c r="AC62" s="464"/>
    </row>
    <row r="63" spans="1:29" s="380" customFormat="1" ht="6.75" customHeight="1" x14ac:dyDescent="0.15">
      <c r="B63" s="500"/>
      <c r="C63" s="464"/>
      <c r="D63" s="464"/>
      <c r="E63" s="501"/>
      <c r="F63" s="501"/>
      <c r="G63" s="501"/>
      <c r="H63" s="501"/>
      <c r="I63" s="501"/>
      <c r="J63" s="501"/>
      <c r="K63" s="501"/>
      <c r="L63" s="464"/>
      <c r="M63" s="464"/>
      <c r="N63" s="464"/>
      <c r="O63" s="464"/>
      <c r="P63" s="464"/>
      <c r="Q63" s="464"/>
      <c r="R63" s="464"/>
      <c r="S63" s="464"/>
      <c r="T63" s="464"/>
      <c r="U63" s="464"/>
      <c r="V63" s="464"/>
      <c r="W63" s="495"/>
      <c r="X63" s="464"/>
      <c r="Y63" s="464"/>
      <c r="Z63" s="464"/>
      <c r="AA63" s="464"/>
      <c r="AB63" s="464"/>
      <c r="AC63" s="464"/>
    </row>
    <row r="64" spans="1:29" ht="16.5" customHeight="1" x14ac:dyDescent="0.15">
      <c r="B64" s="503" t="s">
        <v>699</v>
      </c>
      <c r="C64" s="383"/>
      <c r="D64" s="383"/>
      <c r="E64" s="383"/>
      <c r="F64" s="383"/>
      <c r="W64" s="499"/>
    </row>
    <row r="65" spans="1:33" ht="32.25" customHeight="1" x14ac:dyDescent="0.15">
      <c r="B65" s="1408" t="s">
        <v>741</v>
      </c>
      <c r="C65" s="1409"/>
      <c r="D65" s="1410"/>
      <c r="E65" s="1526"/>
      <c r="F65" s="1527"/>
      <c r="G65" s="1528"/>
      <c r="H65" s="1529" t="s">
        <v>742</v>
      </c>
      <c r="I65" s="1405"/>
      <c r="J65" s="1406"/>
      <c r="K65" s="994"/>
      <c r="L65" s="1526"/>
      <c r="M65" s="1527"/>
      <c r="N65" s="1528"/>
      <c r="Q65" s="1405" t="s">
        <v>696</v>
      </c>
      <c r="R65" s="1405"/>
      <c r="S65" s="1406"/>
      <c r="T65" s="1526"/>
      <c r="U65" s="1527"/>
      <c r="V65" s="1528"/>
      <c r="W65" s="499"/>
    </row>
    <row r="66" spans="1:33" ht="6.75" customHeight="1" x14ac:dyDescent="0.15">
      <c r="B66" s="504"/>
      <c r="C66" s="505"/>
      <c r="D66" s="505"/>
      <c r="E66" s="505"/>
      <c r="F66" s="505"/>
      <c r="G66" s="506"/>
      <c r="H66" s="507"/>
      <c r="I66" s="508"/>
      <c r="J66" s="508"/>
      <c r="K66" s="508"/>
      <c r="L66" s="508"/>
      <c r="M66" s="506"/>
      <c r="N66" s="506"/>
      <c r="O66" s="507"/>
      <c r="P66" s="508"/>
      <c r="Q66" s="508"/>
      <c r="R66" s="508"/>
      <c r="S66" s="506"/>
      <c r="T66" s="506"/>
      <c r="U66" s="506"/>
      <c r="V66" s="506"/>
      <c r="W66" s="509"/>
    </row>
    <row r="67" spans="1:33" s="380" customFormat="1" ht="8.25" customHeight="1" x14ac:dyDescent="0.15">
      <c r="B67" s="381"/>
      <c r="C67" s="381"/>
      <c r="D67" s="381"/>
      <c r="F67" s="384"/>
      <c r="G67" s="486"/>
      <c r="L67" s="384"/>
      <c r="M67" s="486"/>
    </row>
    <row r="68" spans="1:33" s="510" customFormat="1" ht="21.75" customHeight="1" x14ac:dyDescent="0.45">
      <c r="A68" s="463" t="s">
        <v>243</v>
      </c>
    </row>
    <row r="69" spans="1:33" s="510" customFormat="1" ht="18.75" customHeight="1" x14ac:dyDescent="0.45">
      <c r="A69" s="510" t="s">
        <v>241</v>
      </c>
    </row>
    <row r="70" spans="1:33" ht="11.45" customHeight="1" x14ac:dyDescent="0.15">
      <c r="B70" s="1373" t="s">
        <v>1102</v>
      </c>
      <c r="C70" s="1373"/>
      <c r="D70" s="1322" t="s">
        <v>13</v>
      </c>
      <c r="E70" s="1067"/>
      <c r="F70" s="1067"/>
      <c r="G70" s="1067"/>
      <c r="H70" s="1067"/>
      <c r="I70" s="1067"/>
      <c r="J70" s="1068"/>
      <c r="K70" s="984"/>
      <c r="L70" s="1373" t="s">
        <v>14</v>
      </c>
      <c r="M70" s="1373"/>
      <c r="N70" s="1373"/>
      <c r="O70" s="1373"/>
      <c r="P70" s="1373"/>
      <c r="Q70" s="1373"/>
      <c r="R70" s="1373"/>
      <c r="S70" s="1373"/>
      <c r="T70" s="1373"/>
      <c r="U70" s="1373"/>
      <c r="V70" s="1373"/>
      <c r="W70" s="1373"/>
      <c r="X70" s="380"/>
    </row>
    <row r="71" spans="1:33" s="380" customFormat="1" ht="11.45" customHeight="1" x14ac:dyDescent="0.15">
      <c r="B71" s="1373"/>
      <c r="C71" s="1373"/>
      <c r="D71" s="1323"/>
      <c r="E71" s="1069"/>
      <c r="F71" s="1069"/>
      <c r="G71" s="1069"/>
      <c r="H71" s="1069"/>
      <c r="I71" s="1069"/>
      <c r="J71" s="1070"/>
      <c r="K71" s="985"/>
      <c r="L71" s="1373"/>
      <c r="M71" s="1373"/>
      <c r="N71" s="1373"/>
      <c r="O71" s="1373"/>
      <c r="P71" s="1373"/>
      <c r="Q71" s="1373"/>
      <c r="R71" s="1373"/>
      <c r="S71" s="1373"/>
      <c r="T71" s="1373"/>
      <c r="U71" s="1373"/>
      <c r="V71" s="1373"/>
      <c r="W71" s="1373"/>
    </row>
    <row r="72" spans="1:33" s="380" customFormat="1" ht="23.25" customHeight="1" x14ac:dyDescent="0.15">
      <c r="B72" s="1517" t="s">
        <v>658</v>
      </c>
      <c r="C72" s="1518"/>
      <c r="D72" s="1364" t="s">
        <v>568</v>
      </c>
      <c r="E72" s="1433"/>
      <c r="F72" s="1433"/>
      <c r="G72" s="1433"/>
      <c r="H72" s="1433"/>
      <c r="I72" s="1433"/>
      <c r="J72" s="1513"/>
      <c r="K72" s="988">
        <v>1</v>
      </c>
      <c r="L72" s="548" t="s">
        <v>20</v>
      </c>
      <c r="M72" s="1356" t="s">
        <v>1191</v>
      </c>
      <c r="N72" s="1357"/>
      <c r="O72" s="1357"/>
      <c r="P72" s="1357"/>
      <c r="Q72" s="1357"/>
      <c r="R72" s="1357"/>
      <c r="S72" s="1357"/>
      <c r="T72" s="1357"/>
      <c r="U72" s="1357"/>
      <c r="V72" s="1357"/>
      <c r="W72" s="1358"/>
      <c r="AG72" s="380">
        <v>1</v>
      </c>
    </row>
    <row r="73" spans="1:33" s="380" customFormat="1" ht="23.25" customHeight="1" x14ac:dyDescent="0.15">
      <c r="B73" s="1519"/>
      <c r="C73" s="1520"/>
      <c r="D73" s="1400" t="s">
        <v>581</v>
      </c>
      <c r="E73" s="1401"/>
      <c r="F73" s="1401"/>
      <c r="G73" s="1401"/>
      <c r="H73" s="1401"/>
      <c r="I73" s="1401"/>
      <c r="J73" s="1402"/>
      <c r="K73" s="552">
        <v>2</v>
      </c>
      <c r="L73" s="548" t="s">
        <v>20</v>
      </c>
      <c r="M73" s="1356" t="s">
        <v>1191</v>
      </c>
      <c r="N73" s="1357"/>
      <c r="O73" s="1357"/>
      <c r="P73" s="1357"/>
      <c r="Q73" s="1357"/>
      <c r="R73" s="1357"/>
      <c r="S73" s="1357"/>
      <c r="T73" s="1357"/>
      <c r="U73" s="1357"/>
      <c r="V73" s="1357"/>
      <c r="W73" s="1358"/>
      <c r="AG73" s="380">
        <v>2</v>
      </c>
    </row>
    <row r="74" spans="1:33" s="380" customFormat="1" ht="23.1" customHeight="1" x14ac:dyDescent="0.15">
      <c r="B74" s="1550" t="s">
        <v>539</v>
      </c>
      <c r="C74" s="1560"/>
      <c r="D74" s="1400" t="s">
        <v>1101</v>
      </c>
      <c r="E74" s="1401"/>
      <c r="F74" s="1401"/>
      <c r="G74" s="1401"/>
      <c r="H74" s="1401"/>
      <c r="I74" s="1401"/>
      <c r="J74" s="1402"/>
      <c r="K74" s="552">
        <v>301</v>
      </c>
      <c r="L74" s="548" t="s">
        <v>20</v>
      </c>
      <c r="M74" s="1356" t="s">
        <v>1192</v>
      </c>
      <c r="N74" s="1357"/>
      <c r="O74" s="1357"/>
      <c r="P74" s="1357"/>
      <c r="Q74" s="1357"/>
      <c r="R74" s="1357"/>
      <c r="S74" s="1357"/>
      <c r="T74" s="1357"/>
      <c r="U74" s="1357"/>
      <c r="V74" s="1357"/>
      <c r="W74" s="1358"/>
      <c r="AG74" s="380">
        <v>301</v>
      </c>
    </row>
    <row r="75" spans="1:33" s="380" customFormat="1" ht="23.1" customHeight="1" x14ac:dyDescent="0.15">
      <c r="B75" s="1561"/>
      <c r="C75" s="1562"/>
      <c r="D75" s="1400" t="s">
        <v>1095</v>
      </c>
      <c r="E75" s="1401"/>
      <c r="F75" s="1401"/>
      <c r="G75" s="1401"/>
      <c r="H75" s="1401"/>
      <c r="I75" s="1401"/>
      <c r="J75" s="1402"/>
      <c r="K75" s="552">
        <v>302</v>
      </c>
      <c r="L75" s="548" t="s">
        <v>20</v>
      </c>
      <c r="M75" s="1356" t="s">
        <v>1192</v>
      </c>
      <c r="N75" s="1357"/>
      <c r="O75" s="1357"/>
      <c r="P75" s="1357"/>
      <c r="Q75" s="1357"/>
      <c r="R75" s="1357"/>
      <c r="S75" s="1357"/>
      <c r="T75" s="1357"/>
      <c r="U75" s="1357"/>
      <c r="V75" s="1357"/>
      <c r="W75" s="1358"/>
      <c r="AG75" s="380">
        <v>302</v>
      </c>
    </row>
    <row r="76" spans="1:33" s="380" customFormat="1" ht="23.25" customHeight="1" x14ac:dyDescent="0.15">
      <c r="B76" s="1414" t="s">
        <v>28</v>
      </c>
      <c r="C76" s="1414" t="s">
        <v>27</v>
      </c>
      <c r="D76" s="1514" t="s">
        <v>569</v>
      </c>
      <c r="E76" s="1515"/>
      <c r="F76" s="1515"/>
      <c r="G76" s="1515"/>
      <c r="H76" s="1515"/>
      <c r="I76" s="1515"/>
      <c r="J76" s="1516"/>
      <c r="K76" s="989">
        <v>4</v>
      </c>
      <c r="L76" s="548" t="s">
        <v>20</v>
      </c>
      <c r="M76" s="1411" t="s">
        <v>1193</v>
      </c>
      <c r="N76" s="1412"/>
      <c r="O76" s="1412"/>
      <c r="P76" s="1412"/>
      <c r="Q76" s="1412"/>
      <c r="R76" s="1412"/>
      <c r="S76" s="1412"/>
      <c r="T76" s="1412"/>
      <c r="U76" s="1412"/>
      <c r="V76" s="1412"/>
      <c r="W76" s="1413"/>
      <c r="AG76" s="380">
        <v>4</v>
      </c>
    </row>
    <row r="77" spans="1:33" s="380" customFormat="1" ht="23.25" customHeight="1" x14ac:dyDescent="0.15">
      <c r="B77" s="1415"/>
      <c r="C77" s="1415"/>
      <c r="D77" s="1400" t="s">
        <v>582</v>
      </c>
      <c r="E77" s="1401"/>
      <c r="F77" s="1401"/>
      <c r="G77" s="1401"/>
      <c r="H77" s="1401"/>
      <c r="I77" s="1401"/>
      <c r="J77" s="1402"/>
      <c r="K77" s="552">
        <v>5</v>
      </c>
      <c r="L77" s="548" t="s">
        <v>20</v>
      </c>
      <c r="M77" s="1356" t="s">
        <v>1191</v>
      </c>
      <c r="N77" s="1357"/>
      <c r="O77" s="1357"/>
      <c r="P77" s="1357"/>
      <c r="Q77" s="1357"/>
      <c r="R77" s="1357"/>
      <c r="S77" s="1357"/>
      <c r="T77" s="1357"/>
      <c r="U77" s="1357"/>
      <c r="V77" s="1357"/>
      <c r="W77" s="1358"/>
      <c r="AG77" s="380">
        <v>5</v>
      </c>
    </row>
    <row r="78" spans="1:33" s="380" customFormat="1" ht="23.25" customHeight="1" x14ac:dyDescent="0.15">
      <c r="B78" s="1415"/>
      <c r="C78" s="1416"/>
      <c r="D78" s="1400" t="s">
        <v>570</v>
      </c>
      <c r="E78" s="1401"/>
      <c r="F78" s="1401"/>
      <c r="G78" s="1401"/>
      <c r="H78" s="1401"/>
      <c r="I78" s="1401"/>
      <c r="J78" s="1402"/>
      <c r="K78" s="552">
        <v>6</v>
      </c>
      <c r="L78" s="548" t="s">
        <v>20</v>
      </c>
      <c r="M78" s="1411" t="s">
        <v>1193</v>
      </c>
      <c r="N78" s="1412"/>
      <c r="O78" s="1412"/>
      <c r="P78" s="1412"/>
      <c r="Q78" s="1412"/>
      <c r="R78" s="1412"/>
      <c r="S78" s="1412"/>
      <c r="T78" s="1412"/>
      <c r="U78" s="1412"/>
      <c r="V78" s="1412"/>
      <c r="W78" s="1413"/>
      <c r="AA78" s="380" t="s">
        <v>20</v>
      </c>
      <c r="AG78" s="380">
        <v>6</v>
      </c>
    </row>
    <row r="79" spans="1:33" s="380" customFormat="1" ht="23.25" customHeight="1" x14ac:dyDescent="0.15">
      <c r="B79" s="1415"/>
      <c r="C79" s="1414" t="s">
        <v>15</v>
      </c>
      <c r="D79" s="1400" t="s">
        <v>571</v>
      </c>
      <c r="E79" s="1401"/>
      <c r="F79" s="1401"/>
      <c r="G79" s="1401"/>
      <c r="H79" s="1401"/>
      <c r="I79" s="1401"/>
      <c r="J79" s="1402"/>
      <c r="K79" s="552">
        <v>7</v>
      </c>
      <c r="L79" s="548" t="s">
        <v>20</v>
      </c>
      <c r="M79" s="1356" t="s">
        <v>1191</v>
      </c>
      <c r="N79" s="1357"/>
      <c r="O79" s="1357"/>
      <c r="P79" s="1357"/>
      <c r="Q79" s="1357"/>
      <c r="R79" s="1357"/>
      <c r="S79" s="1357"/>
      <c r="T79" s="1357"/>
      <c r="U79" s="1357"/>
      <c r="V79" s="1357"/>
      <c r="W79" s="1358"/>
      <c r="AA79" s="380" t="s">
        <v>719</v>
      </c>
      <c r="AG79" s="380">
        <v>7</v>
      </c>
    </row>
    <row r="80" spans="1:33" s="380" customFormat="1" ht="23.25" customHeight="1" x14ac:dyDescent="0.15">
      <c r="B80" s="1415"/>
      <c r="C80" s="1415"/>
      <c r="D80" s="1400" t="s">
        <v>572</v>
      </c>
      <c r="E80" s="1401"/>
      <c r="F80" s="1401"/>
      <c r="G80" s="1401"/>
      <c r="H80" s="1401"/>
      <c r="I80" s="1401"/>
      <c r="J80" s="1402"/>
      <c r="K80" s="552">
        <v>8</v>
      </c>
      <c r="L80" s="548" t="s">
        <v>20</v>
      </c>
      <c r="M80" s="1411" t="s">
        <v>1193</v>
      </c>
      <c r="N80" s="1412"/>
      <c r="O80" s="1412"/>
      <c r="P80" s="1412"/>
      <c r="Q80" s="1412"/>
      <c r="R80" s="1412"/>
      <c r="S80" s="1412"/>
      <c r="T80" s="1412"/>
      <c r="U80" s="1412"/>
      <c r="V80" s="1412"/>
      <c r="W80" s="1413"/>
      <c r="AG80" s="380">
        <v>8</v>
      </c>
    </row>
    <row r="81" spans="1:33" s="380" customFormat="1" ht="23.25" customHeight="1" x14ac:dyDescent="0.15">
      <c r="B81" s="1415"/>
      <c r="C81" s="1416"/>
      <c r="D81" s="1400" t="s">
        <v>573</v>
      </c>
      <c r="E81" s="1401"/>
      <c r="F81" s="1401"/>
      <c r="G81" s="1401"/>
      <c r="H81" s="1401"/>
      <c r="I81" s="1401"/>
      <c r="J81" s="1402"/>
      <c r="K81" s="552">
        <v>9</v>
      </c>
      <c r="L81" s="548" t="s">
        <v>20</v>
      </c>
      <c r="M81" s="1411" t="s">
        <v>1193</v>
      </c>
      <c r="N81" s="1412"/>
      <c r="O81" s="1412"/>
      <c r="P81" s="1412"/>
      <c r="Q81" s="1412"/>
      <c r="R81" s="1412"/>
      <c r="S81" s="1412"/>
      <c r="T81" s="1412"/>
      <c r="U81" s="1412"/>
      <c r="V81" s="1412"/>
      <c r="W81" s="1413"/>
      <c r="AG81" s="380">
        <v>9</v>
      </c>
    </row>
    <row r="82" spans="1:33" s="380" customFormat="1" ht="23.25" customHeight="1" x14ac:dyDescent="0.15">
      <c r="B82" s="1415"/>
      <c r="C82" s="1414" t="s">
        <v>16</v>
      </c>
      <c r="D82" s="1400" t="s">
        <v>574</v>
      </c>
      <c r="E82" s="1401"/>
      <c r="F82" s="1401"/>
      <c r="G82" s="1401"/>
      <c r="H82" s="1401"/>
      <c r="I82" s="1401"/>
      <c r="J82" s="1402"/>
      <c r="K82" s="552">
        <v>10</v>
      </c>
      <c r="L82" s="549" t="s">
        <v>1029</v>
      </c>
      <c r="M82" s="1356" t="str">
        <f>IF(L82="○",AA82,AA83)</f>
        <v>－</v>
      </c>
      <c r="N82" s="1357"/>
      <c r="O82" s="1357"/>
      <c r="P82" s="1357"/>
      <c r="Q82" s="1357"/>
      <c r="R82" s="1357"/>
      <c r="S82" s="1357"/>
      <c r="T82" s="1357"/>
      <c r="U82" s="1357"/>
      <c r="V82" s="1357"/>
      <c r="W82" s="1358"/>
      <c r="AA82" s="380" t="s">
        <v>1194</v>
      </c>
      <c r="AB82" s="380" t="s">
        <v>1195</v>
      </c>
      <c r="AG82" s="380" t="str">
        <f>IF(L82="○",K82,"")</f>
        <v/>
      </c>
    </row>
    <row r="83" spans="1:33" s="380" customFormat="1" ht="23.25" customHeight="1" x14ac:dyDescent="0.15">
      <c r="B83" s="1415"/>
      <c r="C83" s="1415"/>
      <c r="D83" s="1400" t="s">
        <v>575</v>
      </c>
      <c r="E83" s="1401"/>
      <c r="F83" s="1401"/>
      <c r="G83" s="1401"/>
      <c r="H83" s="1401"/>
      <c r="I83" s="1401"/>
      <c r="J83" s="1402"/>
      <c r="K83" s="552">
        <v>11</v>
      </c>
      <c r="L83" s="543" t="s">
        <v>1029</v>
      </c>
      <c r="M83" s="1356" t="str">
        <f>IF(L83="○",AB82,AB83)</f>
        <v>－</v>
      </c>
      <c r="N83" s="1357"/>
      <c r="O83" s="1357"/>
      <c r="P83" s="1357"/>
      <c r="Q83" s="1357"/>
      <c r="R83" s="1357"/>
      <c r="S83" s="1357"/>
      <c r="T83" s="1357"/>
      <c r="U83" s="1357"/>
      <c r="V83" s="1357"/>
      <c r="W83" s="1358"/>
      <c r="AA83" s="381" t="s">
        <v>719</v>
      </c>
      <c r="AB83" s="381" t="s">
        <v>719</v>
      </c>
      <c r="AG83" s="380" t="str">
        <f t="shared" ref="AG83:AG92" si="3">IF(L83="○",K83,"")</f>
        <v/>
      </c>
    </row>
    <row r="84" spans="1:33" s="380" customFormat="1" ht="23.25" customHeight="1" x14ac:dyDescent="0.15">
      <c r="B84" s="1415"/>
      <c r="C84" s="1416"/>
      <c r="D84" s="1400" t="s">
        <v>576</v>
      </c>
      <c r="E84" s="1401"/>
      <c r="F84" s="1401"/>
      <c r="G84" s="1401"/>
      <c r="H84" s="1401"/>
      <c r="I84" s="1401"/>
      <c r="J84" s="1402"/>
      <c r="K84" s="552">
        <v>12</v>
      </c>
      <c r="L84" s="543" t="s">
        <v>1029</v>
      </c>
      <c r="M84" s="1356" t="str">
        <f>IF(L84="○",AB82,AB83)</f>
        <v>－</v>
      </c>
      <c r="N84" s="1357"/>
      <c r="O84" s="1357"/>
      <c r="P84" s="1357"/>
      <c r="Q84" s="1357"/>
      <c r="R84" s="1357"/>
      <c r="S84" s="1357"/>
      <c r="T84" s="1357"/>
      <c r="U84" s="1357"/>
      <c r="V84" s="1357"/>
      <c r="W84" s="1358"/>
      <c r="AG84" s="380" t="str">
        <f t="shared" si="3"/>
        <v/>
      </c>
    </row>
    <row r="85" spans="1:33" s="380" customFormat="1" ht="23.25" customHeight="1" x14ac:dyDescent="0.15">
      <c r="B85" s="1415"/>
      <c r="C85" s="1414" t="s">
        <v>17</v>
      </c>
      <c r="D85" s="1400" t="s">
        <v>577</v>
      </c>
      <c r="E85" s="1401"/>
      <c r="F85" s="1401"/>
      <c r="G85" s="1401"/>
      <c r="H85" s="1401"/>
      <c r="I85" s="1401"/>
      <c r="J85" s="1402"/>
      <c r="K85" s="552">
        <v>13</v>
      </c>
      <c r="L85" s="549" t="s">
        <v>1029</v>
      </c>
      <c r="M85" s="1356" t="str">
        <f>IF(L85="○",AA82,AA83)</f>
        <v>－</v>
      </c>
      <c r="N85" s="1357"/>
      <c r="O85" s="1357"/>
      <c r="P85" s="1357"/>
      <c r="Q85" s="1357"/>
      <c r="R85" s="1357"/>
      <c r="S85" s="1357"/>
      <c r="T85" s="1357"/>
      <c r="U85" s="1357"/>
      <c r="V85" s="1357"/>
      <c r="W85" s="1358"/>
      <c r="AG85" s="380" t="str">
        <f t="shared" si="3"/>
        <v/>
      </c>
    </row>
    <row r="86" spans="1:33" s="380" customFormat="1" ht="23.25" customHeight="1" x14ac:dyDescent="0.15">
      <c r="B86" s="1415"/>
      <c r="C86" s="1415"/>
      <c r="D86" s="1400" t="s">
        <v>578</v>
      </c>
      <c r="E86" s="1401"/>
      <c r="F86" s="1401"/>
      <c r="G86" s="1401"/>
      <c r="H86" s="1401"/>
      <c r="I86" s="1401"/>
      <c r="J86" s="1402"/>
      <c r="K86" s="552">
        <v>14</v>
      </c>
      <c r="L86" s="543" t="s">
        <v>1029</v>
      </c>
      <c r="M86" s="1356" t="str">
        <f>IF(L86="○",AB82,AB83)</f>
        <v>－</v>
      </c>
      <c r="N86" s="1357"/>
      <c r="O86" s="1357"/>
      <c r="P86" s="1357"/>
      <c r="Q86" s="1357"/>
      <c r="R86" s="1357"/>
      <c r="S86" s="1357"/>
      <c r="T86" s="1357"/>
      <c r="U86" s="1357"/>
      <c r="V86" s="1357"/>
      <c r="W86" s="1358"/>
      <c r="AG86" s="380" t="str">
        <f t="shared" si="3"/>
        <v/>
      </c>
    </row>
    <row r="87" spans="1:33" s="380" customFormat="1" ht="23.25" customHeight="1" x14ac:dyDescent="0.15">
      <c r="B87" s="1415"/>
      <c r="C87" s="1416"/>
      <c r="D87" s="1400" t="s">
        <v>579</v>
      </c>
      <c r="E87" s="1401"/>
      <c r="F87" s="1401"/>
      <c r="G87" s="1401"/>
      <c r="H87" s="1401"/>
      <c r="I87" s="1401"/>
      <c r="J87" s="1402"/>
      <c r="K87" s="552">
        <v>15</v>
      </c>
      <c r="L87" s="543" t="s">
        <v>1029</v>
      </c>
      <c r="M87" s="1356" t="str">
        <f>IF(L87="○",AB82,AB83)</f>
        <v>－</v>
      </c>
      <c r="N87" s="1357"/>
      <c r="O87" s="1357"/>
      <c r="P87" s="1357"/>
      <c r="Q87" s="1357"/>
      <c r="R87" s="1357"/>
      <c r="S87" s="1357"/>
      <c r="T87" s="1357"/>
      <c r="U87" s="1357"/>
      <c r="V87" s="1357"/>
      <c r="W87" s="1358"/>
      <c r="AG87" s="380" t="str">
        <f t="shared" si="3"/>
        <v/>
      </c>
    </row>
    <row r="88" spans="1:33" s="380" customFormat="1" ht="23.25" customHeight="1" x14ac:dyDescent="0.15">
      <c r="A88" s="472"/>
      <c r="B88" s="1416"/>
      <c r="C88" s="550" t="s">
        <v>26</v>
      </c>
      <c r="D88" s="1400" t="s">
        <v>580</v>
      </c>
      <c r="E88" s="1401"/>
      <c r="F88" s="1401"/>
      <c r="G88" s="1401"/>
      <c r="H88" s="1401"/>
      <c r="I88" s="1401"/>
      <c r="J88" s="1402"/>
      <c r="K88" s="552">
        <v>16</v>
      </c>
      <c r="L88" s="548" t="s">
        <v>20</v>
      </c>
      <c r="M88" s="1356" t="s">
        <v>1196</v>
      </c>
      <c r="N88" s="1357"/>
      <c r="O88" s="1357"/>
      <c r="P88" s="1357"/>
      <c r="Q88" s="1357"/>
      <c r="R88" s="1357"/>
      <c r="S88" s="1357"/>
      <c r="T88" s="1357"/>
      <c r="U88" s="1357"/>
      <c r="V88" s="1357"/>
      <c r="W88" s="1358"/>
      <c r="AG88" s="380">
        <v>16</v>
      </c>
    </row>
    <row r="89" spans="1:33" s="380" customFormat="1" ht="23.25" customHeight="1" x14ac:dyDescent="0.15">
      <c r="B89" s="1396" t="s">
        <v>1197</v>
      </c>
      <c r="C89" s="1399" t="s">
        <v>27</v>
      </c>
      <c r="D89" s="1400" t="s">
        <v>1026</v>
      </c>
      <c r="E89" s="1401"/>
      <c r="F89" s="1401"/>
      <c r="G89" s="1401"/>
      <c r="H89" s="1401"/>
      <c r="I89" s="1401"/>
      <c r="J89" s="1402"/>
      <c r="K89" s="552">
        <v>100</v>
      </c>
      <c r="L89" s="543" t="s">
        <v>1029</v>
      </c>
      <c r="M89" s="1356" t="str">
        <f>IF(L89="○",AA89,AA90)</f>
        <v>－</v>
      </c>
      <c r="N89" s="1357"/>
      <c r="O89" s="1357"/>
      <c r="P89" s="1357"/>
      <c r="Q89" s="1357"/>
      <c r="R89" s="1357"/>
      <c r="S89" s="1357"/>
      <c r="T89" s="1357"/>
      <c r="U89" s="1357"/>
      <c r="V89" s="1357"/>
      <c r="W89" s="1358"/>
      <c r="AA89" s="380" t="s">
        <v>1198</v>
      </c>
      <c r="AG89" s="380" t="str">
        <f t="shared" si="3"/>
        <v/>
      </c>
    </row>
    <row r="90" spans="1:33" s="380" customFormat="1" ht="23.25" customHeight="1" x14ac:dyDescent="0.15">
      <c r="B90" s="1397"/>
      <c r="C90" s="1399"/>
      <c r="D90" s="1400" t="s">
        <v>1027</v>
      </c>
      <c r="E90" s="1401"/>
      <c r="F90" s="1401"/>
      <c r="G90" s="1401"/>
      <c r="H90" s="1401"/>
      <c r="I90" s="1401"/>
      <c r="J90" s="1402"/>
      <c r="K90" s="552">
        <v>101</v>
      </c>
      <c r="L90" s="543" t="s">
        <v>1029</v>
      </c>
      <c r="M90" s="1356" t="str">
        <f>IF(L90="○",AA89,AA90)</f>
        <v>－</v>
      </c>
      <c r="N90" s="1357"/>
      <c r="O90" s="1357"/>
      <c r="P90" s="1357"/>
      <c r="Q90" s="1357"/>
      <c r="R90" s="1357"/>
      <c r="S90" s="1357"/>
      <c r="T90" s="1357"/>
      <c r="U90" s="1357"/>
      <c r="V90" s="1357"/>
      <c r="W90" s="1358"/>
      <c r="AA90" s="381" t="s">
        <v>719</v>
      </c>
      <c r="AG90" s="380" t="str">
        <f t="shared" si="3"/>
        <v/>
      </c>
    </row>
    <row r="91" spans="1:33" s="380" customFormat="1" ht="23.25" customHeight="1" x14ac:dyDescent="0.15">
      <c r="B91" s="1397"/>
      <c r="C91" s="550" t="s">
        <v>15</v>
      </c>
      <c r="D91" s="1400" t="s">
        <v>1186</v>
      </c>
      <c r="E91" s="1401"/>
      <c r="F91" s="1401"/>
      <c r="G91" s="1401"/>
      <c r="H91" s="1401"/>
      <c r="I91" s="1401"/>
      <c r="J91" s="1402"/>
      <c r="K91" s="552">
        <v>102</v>
      </c>
      <c r="L91" s="543" t="s">
        <v>1029</v>
      </c>
      <c r="M91" s="1356" t="str">
        <f>IF(L91="○",AA89,AA90)</f>
        <v>－</v>
      </c>
      <c r="N91" s="1357"/>
      <c r="O91" s="1357"/>
      <c r="P91" s="1357"/>
      <c r="Q91" s="1357"/>
      <c r="R91" s="1357"/>
      <c r="S91" s="1357"/>
      <c r="T91" s="1357"/>
      <c r="U91" s="1357"/>
      <c r="V91" s="1357"/>
      <c r="W91" s="1358"/>
      <c r="AG91" s="380" t="str">
        <f t="shared" si="3"/>
        <v/>
      </c>
    </row>
    <row r="92" spans="1:33" s="380" customFormat="1" ht="23.25" customHeight="1" x14ac:dyDescent="0.15">
      <c r="B92" s="1398"/>
      <c r="C92" s="550" t="s">
        <v>17</v>
      </c>
      <c r="D92" s="1400" t="s">
        <v>1187</v>
      </c>
      <c r="E92" s="1401"/>
      <c r="F92" s="1401"/>
      <c r="G92" s="1401"/>
      <c r="H92" s="1401"/>
      <c r="I92" s="1401"/>
      <c r="J92" s="1402"/>
      <c r="K92" s="552">
        <v>103</v>
      </c>
      <c r="L92" s="543" t="s">
        <v>1029</v>
      </c>
      <c r="M92" s="1356" t="str">
        <f>IF(L92="○",AA89,AA90)</f>
        <v>－</v>
      </c>
      <c r="N92" s="1357"/>
      <c r="O92" s="1357"/>
      <c r="P92" s="1357"/>
      <c r="Q92" s="1357"/>
      <c r="R92" s="1357"/>
      <c r="S92" s="1357"/>
      <c r="T92" s="1357"/>
      <c r="U92" s="1357"/>
      <c r="V92" s="1357"/>
      <c r="W92" s="1358"/>
      <c r="AG92" s="380" t="str">
        <f t="shared" si="3"/>
        <v/>
      </c>
    </row>
    <row r="93" spans="1:33" s="380" customFormat="1" ht="23.25" customHeight="1" x14ac:dyDescent="0.15">
      <c r="B93" s="1387" t="s">
        <v>18</v>
      </c>
      <c r="C93" s="1566"/>
      <c r="D93" s="1566"/>
      <c r="E93" s="1566"/>
      <c r="F93" s="1566"/>
      <c r="G93" s="1566"/>
      <c r="H93" s="1566"/>
      <c r="I93" s="1566"/>
      <c r="J93" s="1567"/>
      <c r="K93" s="986"/>
      <c r="L93" s="548" t="s">
        <v>20</v>
      </c>
      <c r="M93" s="1356" t="s">
        <v>1191</v>
      </c>
      <c r="N93" s="1357"/>
      <c r="O93" s="1357"/>
      <c r="P93" s="1357"/>
      <c r="Q93" s="1357"/>
      <c r="R93" s="1357"/>
      <c r="S93" s="1357"/>
      <c r="T93" s="1357"/>
      <c r="U93" s="1357"/>
      <c r="V93" s="1357"/>
      <c r="W93" s="1358"/>
    </row>
    <row r="94" spans="1:33" s="512" customFormat="1" ht="24.75" customHeight="1" x14ac:dyDescent="0.4">
      <c r="B94" s="513" t="s">
        <v>263</v>
      </c>
      <c r="C94" s="514"/>
      <c r="D94" s="514"/>
      <c r="E94" s="514"/>
      <c r="F94" s="514"/>
      <c r="G94" s="514"/>
      <c r="H94" s="514"/>
      <c r="I94" s="514"/>
      <c r="J94" s="514"/>
      <c r="K94" s="514"/>
      <c r="L94" s="514"/>
      <c r="M94" s="514"/>
      <c r="N94" s="514"/>
      <c r="O94" s="514"/>
      <c r="P94" s="514"/>
      <c r="Q94" s="514"/>
      <c r="R94" s="514"/>
      <c r="S94" s="514"/>
      <c r="T94" s="514"/>
      <c r="U94" s="514"/>
      <c r="V94" s="514"/>
      <c r="W94" s="514"/>
      <c r="X94" s="514"/>
    </row>
    <row r="95" spans="1:33" s="515" customFormat="1" ht="23.25" customHeight="1" x14ac:dyDescent="0.15">
      <c r="B95" s="516" t="s">
        <v>583</v>
      </c>
      <c r="C95" s="517"/>
      <c r="D95" s="517"/>
      <c r="E95" s="517"/>
      <c r="F95" s="517"/>
      <c r="G95" s="517"/>
      <c r="H95" s="517"/>
      <c r="I95" s="517"/>
      <c r="J95" s="517"/>
      <c r="K95" s="517"/>
      <c r="L95" s="517"/>
      <c r="M95" s="393"/>
      <c r="N95" s="393"/>
      <c r="O95" s="517"/>
      <c r="P95" s="393"/>
      <c r="Q95" s="517"/>
      <c r="R95" s="447"/>
      <c r="S95" s="517"/>
      <c r="T95" s="447"/>
      <c r="U95" s="517"/>
      <c r="V95" s="447"/>
      <c r="W95" s="517"/>
      <c r="X95" s="447"/>
      <c r="Y95" s="518"/>
    </row>
    <row r="96" spans="1:33" s="515" customFormat="1" ht="23.25" customHeight="1" x14ac:dyDescent="0.15">
      <c r="B96" s="511"/>
      <c r="C96" s="519" t="s">
        <v>584</v>
      </c>
      <c r="D96" s="517"/>
      <c r="E96" s="393"/>
      <c r="F96" s="517"/>
      <c r="G96" s="517"/>
      <c r="H96" s="517"/>
      <c r="I96" s="517"/>
      <c r="J96" s="517"/>
      <c r="K96" s="517"/>
      <c r="L96" s="517"/>
      <c r="M96" s="517"/>
      <c r="N96" s="511"/>
      <c r="O96" s="519" t="s">
        <v>587</v>
      </c>
      <c r="P96" s="447"/>
      <c r="Q96" s="447"/>
      <c r="R96" s="447"/>
      <c r="S96" s="447"/>
      <c r="T96" s="447"/>
      <c r="U96" s="447"/>
      <c r="V96" s="447"/>
      <c r="W96" s="447"/>
      <c r="X96" s="393"/>
      <c r="Y96" s="518"/>
    </row>
    <row r="97" spans="2:33" s="515" customFormat="1" ht="23.25" customHeight="1" x14ac:dyDescent="0.15">
      <c r="B97" s="511"/>
      <c r="C97" s="519" t="s">
        <v>585</v>
      </c>
      <c r="D97" s="517"/>
      <c r="E97" s="393"/>
      <c r="F97" s="517"/>
      <c r="G97" s="517"/>
      <c r="H97" s="517"/>
      <c r="I97" s="517"/>
      <c r="J97" s="517"/>
      <c r="K97" s="517"/>
      <c r="L97" s="517"/>
      <c r="M97" s="517"/>
      <c r="N97" s="511"/>
      <c r="O97" s="1393" t="s">
        <v>588</v>
      </c>
      <c r="P97" s="1394"/>
      <c r="Q97" s="1394"/>
      <c r="R97" s="1394"/>
      <c r="S97" s="1394"/>
      <c r="T97" s="1394"/>
      <c r="U97" s="1394"/>
      <c r="V97" s="1394"/>
      <c r="W97" s="1394"/>
      <c r="X97" s="1394"/>
      <c r="Y97" s="518"/>
    </row>
    <row r="98" spans="2:33" s="515" customFormat="1" ht="23.25" customHeight="1" x14ac:dyDescent="0.15">
      <c r="B98" s="511"/>
      <c r="C98" s="519" t="s">
        <v>586</v>
      </c>
      <c r="D98" s="517"/>
      <c r="E98" s="393"/>
      <c r="F98" s="517"/>
      <c r="G98" s="517"/>
      <c r="H98" s="517"/>
      <c r="I98" s="517"/>
      <c r="J98" s="517"/>
      <c r="K98" s="517"/>
      <c r="L98" s="517"/>
      <c r="M98" s="517"/>
      <c r="N98" s="511"/>
      <c r="O98" s="519" t="s">
        <v>589</v>
      </c>
      <c r="P98" s="447"/>
      <c r="Q98" s="393"/>
      <c r="R98" s="1390"/>
      <c r="S98" s="1391"/>
      <c r="T98" s="1391"/>
      <c r="U98" s="1391"/>
      <c r="V98" s="1391"/>
      <c r="W98" s="1392"/>
      <c r="X98" s="393"/>
      <c r="Y98" s="518"/>
    </row>
    <row r="99" spans="2:33" s="515" customFormat="1" ht="25.5" customHeight="1" x14ac:dyDescent="0.15">
      <c r="B99" s="520" t="s">
        <v>593</v>
      </c>
      <c r="C99" s="517"/>
      <c r="D99" s="517"/>
      <c r="E99" s="517"/>
      <c r="F99" s="517"/>
      <c r="G99" s="517"/>
      <c r="H99" s="517"/>
      <c r="I99" s="517"/>
      <c r="J99" s="517"/>
      <c r="K99" s="517"/>
      <c r="L99" s="517"/>
      <c r="M99" s="393"/>
      <c r="N99" s="521"/>
      <c r="O99" s="393"/>
      <c r="P99" s="517"/>
      <c r="Q99" s="447"/>
      <c r="R99" s="517"/>
      <c r="S99" s="447"/>
      <c r="T99" s="517"/>
      <c r="U99" s="447"/>
      <c r="V99" s="517"/>
      <c r="W99" s="447"/>
      <c r="X99" s="393"/>
      <c r="Y99" s="518"/>
    </row>
    <row r="100" spans="2:33" s="515" customFormat="1" ht="23.25" customHeight="1" x14ac:dyDescent="0.15">
      <c r="B100" s="511"/>
      <c r="C100" s="519" t="s">
        <v>590</v>
      </c>
      <c r="D100" s="393"/>
      <c r="E100" s="517"/>
      <c r="F100" s="517"/>
      <c r="G100" s="517"/>
      <c r="H100" s="517"/>
      <c r="I100" s="517"/>
      <c r="J100" s="517"/>
      <c r="K100" s="517"/>
      <c r="L100" s="517"/>
      <c r="M100" s="517"/>
      <c r="N100" s="511"/>
      <c r="O100" s="519" t="s">
        <v>594</v>
      </c>
      <c r="P100" s="447"/>
      <c r="Q100" s="447"/>
      <c r="R100" s="447"/>
      <c r="S100" s="447"/>
      <c r="T100" s="447"/>
      <c r="U100" s="447"/>
      <c r="V100" s="447"/>
      <c r="W100" s="447"/>
      <c r="X100" s="393"/>
      <c r="Y100" s="518"/>
    </row>
    <row r="101" spans="2:33" s="515" customFormat="1" ht="23.25" customHeight="1" x14ac:dyDescent="0.15">
      <c r="B101" s="511"/>
      <c r="C101" s="519" t="s">
        <v>591</v>
      </c>
      <c r="D101" s="393"/>
      <c r="E101" s="517"/>
      <c r="F101" s="517"/>
      <c r="G101" s="517"/>
      <c r="H101" s="517"/>
      <c r="I101" s="517"/>
      <c r="J101" s="517"/>
      <c r="K101" s="517"/>
      <c r="L101" s="517"/>
      <c r="M101" s="517"/>
      <c r="N101" s="511"/>
      <c r="O101" s="519" t="s">
        <v>595</v>
      </c>
      <c r="P101" s="447"/>
      <c r="Q101" s="393"/>
      <c r="R101" s="1390"/>
      <c r="S101" s="1391"/>
      <c r="T101" s="1391"/>
      <c r="U101" s="1391"/>
      <c r="V101" s="1391"/>
      <c r="W101" s="1392"/>
      <c r="X101" s="393"/>
      <c r="Y101" s="518"/>
    </row>
    <row r="102" spans="2:33" s="515" customFormat="1" ht="23.25" customHeight="1" x14ac:dyDescent="0.15">
      <c r="B102" s="511"/>
      <c r="C102" s="519" t="s">
        <v>592</v>
      </c>
      <c r="D102" s="393"/>
      <c r="E102" s="517"/>
      <c r="F102" s="517"/>
      <c r="G102" s="517"/>
      <c r="H102" s="517"/>
      <c r="I102" s="517"/>
      <c r="J102" s="517"/>
      <c r="K102" s="517"/>
      <c r="L102" s="517"/>
      <c r="M102" s="517"/>
      <c r="N102" s="393"/>
      <c r="O102" s="521"/>
      <c r="P102" s="517" t="s">
        <v>61</v>
      </c>
      <c r="Q102" s="447"/>
      <c r="R102" s="447"/>
      <c r="S102" s="447"/>
      <c r="T102" s="447"/>
      <c r="U102" s="447"/>
      <c r="V102" s="447"/>
      <c r="W102" s="447"/>
      <c r="X102" s="447"/>
      <c r="Y102" s="518"/>
    </row>
    <row r="103" spans="2:33" s="515" customFormat="1" ht="23.25" customHeight="1" x14ac:dyDescent="0.15">
      <c r="B103" s="520" t="s">
        <v>743</v>
      </c>
      <c r="C103" s="517"/>
      <c r="D103" s="517"/>
      <c r="E103" s="517"/>
      <c r="F103" s="517"/>
      <c r="G103" s="517"/>
      <c r="H103" s="517"/>
      <c r="I103" s="517"/>
      <c r="J103" s="517"/>
      <c r="K103" s="517"/>
      <c r="L103" s="517"/>
      <c r="M103" s="393"/>
      <c r="N103" s="393"/>
      <c r="O103" s="521"/>
      <c r="P103" s="393"/>
      <c r="Q103" s="517"/>
      <c r="R103" s="447"/>
      <c r="S103" s="517"/>
      <c r="T103" s="447"/>
      <c r="U103" s="517"/>
      <c r="V103" s="447"/>
      <c r="W103" s="517"/>
      <c r="X103" s="447"/>
      <c r="Y103" s="518"/>
    </row>
    <row r="104" spans="2:33" s="515" customFormat="1" ht="23.25" customHeight="1" x14ac:dyDescent="0.15">
      <c r="B104" s="511"/>
      <c r="C104" s="519" t="s">
        <v>744</v>
      </c>
      <c r="D104" s="393"/>
      <c r="E104" s="517"/>
      <c r="F104" s="517"/>
      <c r="G104" s="517"/>
      <c r="H104" s="517"/>
      <c r="I104" s="517"/>
      <c r="J104" s="517"/>
      <c r="K104" s="517"/>
      <c r="L104" s="517"/>
      <c r="M104" s="517"/>
      <c r="N104" s="511"/>
      <c r="O104" s="519" t="s">
        <v>599</v>
      </c>
      <c r="P104" s="517"/>
      <c r="Q104" s="517"/>
      <c r="R104" s="517"/>
      <c r="S104" s="517"/>
      <c r="T104" s="517"/>
      <c r="U104" s="517"/>
      <c r="V104" s="393"/>
      <c r="W104" s="447"/>
      <c r="X104" s="393"/>
      <c r="Y104" s="518"/>
    </row>
    <row r="105" spans="2:33" s="515" customFormat="1" ht="23.25" customHeight="1" x14ac:dyDescent="0.15">
      <c r="B105" s="511"/>
      <c r="C105" s="519" t="s">
        <v>596</v>
      </c>
      <c r="D105" s="393"/>
      <c r="E105" s="517"/>
      <c r="F105" s="517"/>
      <c r="G105" s="517"/>
      <c r="H105" s="517"/>
      <c r="I105" s="517"/>
      <c r="J105" s="517"/>
      <c r="K105" s="517"/>
      <c r="L105" s="517"/>
      <c r="M105" s="517"/>
      <c r="N105" s="511"/>
      <c r="O105" s="519" t="s">
        <v>600</v>
      </c>
      <c r="P105" s="517"/>
      <c r="Q105" s="517"/>
      <c r="R105" s="517"/>
      <c r="S105" s="517"/>
      <c r="T105" s="517"/>
      <c r="U105" s="517"/>
      <c r="V105" s="393"/>
      <c r="W105" s="447"/>
      <c r="X105" s="393"/>
      <c r="Y105" s="518"/>
    </row>
    <row r="106" spans="2:33" s="515" customFormat="1" ht="23.25" customHeight="1" x14ac:dyDescent="0.15">
      <c r="B106" s="511"/>
      <c r="C106" s="519" t="s">
        <v>597</v>
      </c>
      <c r="D106" s="393"/>
      <c r="E106" s="517"/>
      <c r="F106" s="517"/>
      <c r="G106" s="517"/>
      <c r="H106" s="517"/>
      <c r="I106" s="517"/>
      <c r="J106" s="517"/>
      <c r="K106" s="517"/>
      <c r="L106" s="517"/>
      <c r="M106" s="517"/>
      <c r="N106" s="511"/>
      <c r="O106" s="519" t="s">
        <v>601</v>
      </c>
      <c r="P106" s="517"/>
      <c r="Q106" s="393"/>
      <c r="R106" s="1390"/>
      <c r="S106" s="1391"/>
      <c r="T106" s="1391"/>
      <c r="U106" s="1391"/>
      <c r="V106" s="1391"/>
      <c r="W106" s="1392"/>
      <c r="X106" s="393"/>
      <c r="Y106" s="518"/>
    </row>
    <row r="107" spans="2:33" s="515" customFormat="1" ht="23.25" customHeight="1" x14ac:dyDescent="0.15">
      <c r="B107" s="511"/>
      <c r="C107" s="519" t="s">
        <v>598</v>
      </c>
      <c r="D107" s="393"/>
      <c r="E107" s="393"/>
      <c r="F107" s="393"/>
      <c r="G107" s="393"/>
      <c r="H107" s="393"/>
      <c r="I107" s="393"/>
      <c r="J107" s="393"/>
      <c r="K107" s="393"/>
      <c r="L107" s="393"/>
      <c r="M107" s="393"/>
      <c r="N107" s="521"/>
      <c r="O107" s="517" t="s">
        <v>61</v>
      </c>
      <c r="P107" s="447"/>
      <c r="Q107" s="393"/>
      <c r="R107" s="393"/>
      <c r="S107" s="393"/>
      <c r="T107" s="393"/>
      <c r="U107" s="393"/>
      <c r="V107" s="393"/>
      <c r="W107" s="393"/>
      <c r="X107" s="393"/>
      <c r="Y107" s="518"/>
    </row>
    <row r="108" spans="2:33" s="515" customFormat="1" ht="23.25" customHeight="1" x14ac:dyDescent="0.15">
      <c r="B108" s="1441" t="s">
        <v>602</v>
      </c>
      <c r="C108" s="1441"/>
      <c r="D108" s="1441"/>
      <c r="E108" s="1441"/>
      <c r="F108" s="1441"/>
      <c r="G108" s="1441"/>
      <c r="H108" s="1441"/>
      <c r="I108" s="1441"/>
      <c r="J108" s="1441"/>
      <c r="K108" s="1441"/>
      <c r="L108" s="1441"/>
      <c r="M108" s="1441"/>
      <c r="N108" s="1441"/>
      <c r="O108" s="1441"/>
      <c r="P108" s="1441"/>
      <c r="Q108" s="1441"/>
      <c r="R108" s="1441"/>
      <c r="S108" s="1441"/>
      <c r="T108" s="1441"/>
      <c r="U108" s="1441"/>
      <c r="V108" s="1441"/>
      <c r="W108" s="1441"/>
      <c r="X108" s="1441"/>
      <c r="Y108" s="518"/>
      <c r="AG108" s="515">
        <f>IF(B109="○",17,"")</f>
        <v>17</v>
      </c>
    </row>
    <row r="109" spans="2:33" s="515" customFormat="1" ht="23.25" customHeight="1" x14ac:dyDescent="0.15">
      <c r="B109" s="511" t="s">
        <v>66</v>
      </c>
      <c r="C109" s="1521" t="s">
        <v>745</v>
      </c>
      <c r="D109" s="1122"/>
      <c r="E109" s="1122"/>
      <c r="F109" s="1122"/>
      <c r="G109" s="1122"/>
      <c r="H109" s="1122"/>
      <c r="I109" s="1122"/>
      <c r="J109" s="1122"/>
      <c r="K109" s="1122"/>
      <c r="L109" s="1122"/>
      <c r="M109" s="1522"/>
      <c r="N109" s="511"/>
      <c r="O109" s="1395" t="s">
        <v>605</v>
      </c>
      <c r="P109" s="1140"/>
      <c r="Q109" s="1140"/>
      <c r="R109" s="1140"/>
      <c r="S109" s="1140"/>
      <c r="T109" s="1140"/>
      <c r="U109" s="1140"/>
      <c r="V109" s="1140"/>
      <c r="W109" s="1140"/>
      <c r="X109" s="393"/>
      <c r="Y109" s="518"/>
      <c r="AG109" s="515" t="str">
        <f>IF(B110="○",18,"")</f>
        <v/>
      </c>
    </row>
    <row r="110" spans="2:33" s="515" customFormat="1" ht="23.25" customHeight="1" x14ac:dyDescent="0.15">
      <c r="B110" s="511"/>
      <c r="C110" s="1568" t="s">
        <v>603</v>
      </c>
      <c r="D110" s="1349"/>
      <c r="E110" s="1349"/>
      <c r="F110" s="1349"/>
      <c r="G110" s="1349"/>
      <c r="H110" s="1349"/>
      <c r="I110" s="1349"/>
      <c r="J110" s="1349"/>
      <c r="K110" s="1349"/>
      <c r="L110" s="1349"/>
      <c r="M110" s="1350"/>
      <c r="N110" s="511"/>
      <c r="O110" s="517" t="s">
        <v>606</v>
      </c>
      <c r="P110" s="393"/>
      <c r="Q110" s="447"/>
      <c r="R110" s="447"/>
      <c r="S110" s="447"/>
      <c r="T110" s="447"/>
      <c r="U110" s="447"/>
      <c r="V110" s="447"/>
      <c r="W110" s="447"/>
      <c r="X110" s="393"/>
      <c r="Y110" s="518"/>
      <c r="AG110" s="515" t="str">
        <f>IF(B111="○",19,"")</f>
        <v/>
      </c>
    </row>
    <row r="111" spans="2:33" s="515" customFormat="1" ht="23.25" customHeight="1" x14ac:dyDescent="0.15">
      <c r="B111" s="511"/>
      <c r="C111" s="1521" t="s">
        <v>604</v>
      </c>
      <c r="D111" s="1122"/>
      <c r="E111" s="1122"/>
      <c r="F111" s="1122"/>
      <c r="G111" s="1122"/>
      <c r="H111" s="1122"/>
      <c r="I111" s="1122"/>
      <c r="J111" s="1122"/>
      <c r="K111" s="1122"/>
      <c r="L111" s="1122"/>
      <c r="M111" s="1522"/>
      <c r="N111" s="511"/>
      <c r="O111" s="519" t="s">
        <v>607</v>
      </c>
      <c r="P111" s="517"/>
      <c r="Q111" s="393"/>
      <c r="R111" s="1390"/>
      <c r="S111" s="1391"/>
      <c r="T111" s="1391"/>
      <c r="U111" s="1391"/>
      <c r="V111" s="1391"/>
      <c r="W111" s="1392"/>
      <c r="X111" s="393"/>
      <c r="Y111" s="518"/>
      <c r="AG111" s="515" t="str">
        <f>IF(B112="○",20,"")</f>
        <v/>
      </c>
    </row>
    <row r="112" spans="2:33" s="515" customFormat="1" ht="27" customHeight="1" x14ac:dyDescent="0.15">
      <c r="B112" s="511"/>
      <c r="C112" s="1395" t="s">
        <v>700</v>
      </c>
      <c r="D112" s="1140"/>
      <c r="E112" s="1140"/>
      <c r="F112" s="1140"/>
      <c r="G112" s="1140"/>
      <c r="H112" s="1140"/>
      <c r="I112" s="1140"/>
      <c r="J112" s="1140"/>
      <c r="K112" s="1140"/>
      <c r="L112" s="1140"/>
      <c r="M112" s="1140"/>
      <c r="N112" s="393"/>
      <c r="O112" s="521" t="s">
        <v>61</v>
      </c>
      <c r="P112" s="447"/>
      <c r="Q112" s="447"/>
      <c r="R112" s="447"/>
      <c r="S112" s="447"/>
      <c r="T112" s="447"/>
      <c r="U112" s="447"/>
      <c r="V112" s="447"/>
      <c r="W112" s="447"/>
      <c r="X112" s="447"/>
      <c r="Y112" s="518"/>
      <c r="AG112" s="515" t="str">
        <f>IF(N109="○",21,"")</f>
        <v/>
      </c>
    </row>
    <row r="113" spans="1:33" s="515" customFormat="1" ht="6" customHeight="1" x14ac:dyDescent="0.15">
      <c r="B113" s="381"/>
      <c r="C113" s="467"/>
      <c r="D113" s="380"/>
      <c r="E113" s="380"/>
      <c r="F113" s="380"/>
      <c r="G113" s="380"/>
      <c r="H113" s="380"/>
      <c r="I113" s="380"/>
      <c r="J113" s="380"/>
      <c r="K113" s="380"/>
      <c r="L113" s="380"/>
      <c r="M113" s="380"/>
      <c r="N113" s="380"/>
      <c r="O113" s="381"/>
      <c r="P113" s="479"/>
      <c r="Q113" s="479"/>
      <c r="R113" s="479"/>
      <c r="S113" s="479"/>
      <c r="T113" s="479"/>
      <c r="U113" s="479"/>
      <c r="V113" s="479"/>
      <c r="W113" s="479"/>
      <c r="X113" s="479"/>
      <c r="Y113" s="518"/>
    </row>
    <row r="114" spans="1:33" ht="19.5" customHeight="1" x14ac:dyDescent="0.15">
      <c r="A114" s="468" t="s">
        <v>423</v>
      </c>
      <c r="AG114" s="515" t="str">
        <f>IF(N110="○",22,"")</f>
        <v/>
      </c>
    </row>
    <row r="115" spans="1:33" s="380" customFormat="1" ht="19.5" customHeight="1" x14ac:dyDescent="0.15">
      <c r="A115" s="523" t="s">
        <v>746</v>
      </c>
      <c r="AG115" s="515" t="str">
        <f>IF(N111="○",22,"")</f>
        <v/>
      </c>
    </row>
    <row r="116" spans="1:33" ht="19.5" customHeight="1" x14ac:dyDescent="0.15">
      <c r="B116" s="1373" t="s">
        <v>1102</v>
      </c>
      <c r="C116" s="1373"/>
      <c r="D116" s="1373"/>
      <c r="E116" s="1322" t="s">
        <v>13</v>
      </c>
      <c r="F116" s="1067"/>
      <c r="G116" s="1067"/>
      <c r="H116" s="1067"/>
      <c r="I116" s="1067"/>
      <c r="J116" s="1068"/>
      <c r="K116" s="984"/>
      <c r="L116" s="1373" t="s">
        <v>14</v>
      </c>
      <c r="M116" s="1373"/>
      <c r="N116" s="1373"/>
      <c r="O116" s="1373"/>
      <c r="P116" s="1373"/>
      <c r="Q116" s="1373"/>
      <c r="R116" s="1373"/>
      <c r="S116" s="1373"/>
      <c r="T116" s="1373"/>
      <c r="U116" s="1373"/>
      <c r="V116" s="1373"/>
      <c r="W116" s="1373"/>
    </row>
    <row r="117" spans="1:33" s="380" customFormat="1" ht="23.25" customHeight="1" x14ac:dyDescent="0.15">
      <c r="B117" s="1373"/>
      <c r="C117" s="1373"/>
      <c r="D117" s="1373"/>
      <c r="E117" s="1323"/>
      <c r="F117" s="1069"/>
      <c r="G117" s="1069"/>
      <c r="H117" s="1069"/>
      <c r="I117" s="1069"/>
      <c r="J117" s="1070"/>
      <c r="K117" s="985"/>
      <c r="L117" s="1373"/>
      <c r="M117" s="1373"/>
      <c r="N117" s="1373"/>
      <c r="O117" s="1373"/>
      <c r="P117" s="1373"/>
      <c r="Q117" s="1373"/>
      <c r="R117" s="1373"/>
      <c r="S117" s="1373"/>
      <c r="T117" s="1373"/>
      <c r="U117" s="1373"/>
      <c r="V117" s="1373"/>
      <c r="W117" s="1373"/>
    </row>
    <row r="118" spans="1:33" s="380" customFormat="1" ht="23.25" customHeight="1" x14ac:dyDescent="0.15">
      <c r="B118" s="1416" t="s">
        <v>70</v>
      </c>
      <c r="C118" s="1449" t="s">
        <v>638</v>
      </c>
      <c r="D118" s="1450"/>
      <c r="E118" s="1434" t="s">
        <v>608</v>
      </c>
      <c r="F118" s="1435"/>
      <c r="G118" s="1435"/>
      <c r="H118" s="1435"/>
      <c r="I118" s="1435"/>
      <c r="J118" s="1436"/>
      <c r="K118" s="990">
        <v>24</v>
      </c>
      <c r="L118" s="549" t="s">
        <v>1029</v>
      </c>
      <c r="M118" s="1356" t="str">
        <f>IF(L118="○",AA82,AA83)</f>
        <v>－</v>
      </c>
      <c r="N118" s="1357"/>
      <c r="O118" s="1357"/>
      <c r="P118" s="1357"/>
      <c r="Q118" s="1357"/>
      <c r="R118" s="1357"/>
      <c r="S118" s="1357"/>
      <c r="T118" s="1357"/>
      <c r="U118" s="1357"/>
      <c r="V118" s="1357"/>
      <c r="W118" s="1358"/>
      <c r="AG118" s="380" t="str">
        <f t="shared" ref="AG118:AG132" si="4">IF(L118="○",K118,"")</f>
        <v/>
      </c>
    </row>
    <row r="119" spans="1:33" s="380" customFormat="1" ht="23.25" customHeight="1" x14ac:dyDescent="0.15">
      <c r="B119" s="1448"/>
      <c r="C119" s="1451"/>
      <c r="D119" s="1452"/>
      <c r="E119" s="1387" t="s">
        <v>609</v>
      </c>
      <c r="F119" s="1388"/>
      <c r="G119" s="1388"/>
      <c r="H119" s="1388"/>
      <c r="I119" s="1388"/>
      <c r="J119" s="1389"/>
      <c r="K119" s="987">
        <v>25</v>
      </c>
      <c r="L119" s="549" t="s">
        <v>1029</v>
      </c>
      <c r="M119" s="1356" t="str">
        <f>IF(L119="○",AA82,AA83)</f>
        <v>－</v>
      </c>
      <c r="N119" s="1357"/>
      <c r="O119" s="1357"/>
      <c r="P119" s="1357"/>
      <c r="Q119" s="1357"/>
      <c r="R119" s="1357"/>
      <c r="S119" s="1357"/>
      <c r="T119" s="1357"/>
      <c r="U119" s="1357"/>
      <c r="V119" s="1357"/>
      <c r="W119" s="1358"/>
      <c r="AG119" s="380" t="str">
        <f t="shared" si="4"/>
        <v/>
      </c>
    </row>
    <row r="120" spans="1:33" s="380" customFormat="1" ht="23.25" customHeight="1" x14ac:dyDescent="0.15">
      <c r="B120" s="1448"/>
      <c r="C120" s="1451"/>
      <c r="D120" s="1452"/>
      <c r="E120" s="1387" t="s">
        <v>610</v>
      </c>
      <c r="F120" s="1388"/>
      <c r="G120" s="1388"/>
      <c r="H120" s="1388"/>
      <c r="I120" s="1388"/>
      <c r="J120" s="1389"/>
      <c r="K120" s="987">
        <v>26</v>
      </c>
      <c r="L120" s="549" t="s">
        <v>1029</v>
      </c>
      <c r="M120" s="1356" t="str">
        <f>IF(L120="○",AA82,AA83)</f>
        <v>－</v>
      </c>
      <c r="N120" s="1357"/>
      <c r="O120" s="1357"/>
      <c r="P120" s="1357"/>
      <c r="Q120" s="1357"/>
      <c r="R120" s="1357"/>
      <c r="S120" s="1357"/>
      <c r="T120" s="1357"/>
      <c r="U120" s="1357"/>
      <c r="V120" s="1357"/>
      <c r="W120" s="1358"/>
      <c r="AG120" s="380" t="str">
        <f t="shared" si="4"/>
        <v/>
      </c>
    </row>
    <row r="121" spans="1:33" s="380" customFormat="1" ht="23.25" customHeight="1" x14ac:dyDescent="0.15">
      <c r="B121" s="1448"/>
      <c r="C121" s="1451"/>
      <c r="D121" s="1452"/>
      <c r="E121" s="1387" t="s">
        <v>611</v>
      </c>
      <c r="F121" s="1388"/>
      <c r="G121" s="1388"/>
      <c r="H121" s="1388"/>
      <c r="I121" s="1388"/>
      <c r="J121" s="1389"/>
      <c r="K121" s="987">
        <v>27</v>
      </c>
      <c r="L121" s="549" t="s">
        <v>1029</v>
      </c>
      <c r="M121" s="1356" t="str">
        <f>IF(L121="○",AA82,AA83)</f>
        <v>－</v>
      </c>
      <c r="N121" s="1357"/>
      <c r="O121" s="1357"/>
      <c r="P121" s="1357"/>
      <c r="Q121" s="1357"/>
      <c r="R121" s="1357"/>
      <c r="S121" s="1357"/>
      <c r="T121" s="1357"/>
      <c r="U121" s="1357"/>
      <c r="V121" s="1357"/>
      <c r="W121" s="1358"/>
      <c r="AG121" s="380" t="str">
        <f t="shared" si="4"/>
        <v/>
      </c>
    </row>
    <row r="122" spans="1:33" s="380" customFormat="1" ht="23.25" customHeight="1" x14ac:dyDescent="0.15">
      <c r="B122" s="1448"/>
      <c r="C122" s="1451"/>
      <c r="D122" s="1452"/>
      <c r="E122" s="1387" t="s">
        <v>747</v>
      </c>
      <c r="F122" s="1388"/>
      <c r="G122" s="1388"/>
      <c r="H122" s="1388"/>
      <c r="I122" s="1388"/>
      <c r="J122" s="1389"/>
      <c r="K122" s="987">
        <v>28</v>
      </c>
      <c r="L122" s="549" t="s">
        <v>1029</v>
      </c>
      <c r="M122" s="1356" t="str">
        <f>IF(L122="○",AA82,AA83)</f>
        <v>－</v>
      </c>
      <c r="N122" s="1357"/>
      <c r="O122" s="1357"/>
      <c r="P122" s="1357"/>
      <c r="Q122" s="1357"/>
      <c r="R122" s="1357"/>
      <c r="S122" s="1357"/>
      <c r="T122" s="1357"/>
      <c r="U122" s="1357"/>
      <c r="V122" s="1357"/>
      <c r="W122" s="1358"/>
      <c r="AG122" s="380" t="str">
        <f t="shared" si="4"/>
        <v/>
      </c>
    </row>
    <row r="123" spans="1:33" s="380" customFormat="1" ht="33.75" customHeight="1" x14ac:dyDescent="0.15">
      <c r="B123" s="1448"/>
      <c r="C123" s="1453" t="s">
        <v>539</v>
      </c>
      <c r="D123" s="1454"/>
      <c r="E123" s="1387" t="s">
        <v>612</v>
      </c>
      <c r="F123" s="1388"/>
      <c r="G123" s="1388"/>
      <c r="H123" s="1388"/>
      <c r="I123" s="1388"/>
      <c r="J123" s="1389"/>
      <c r="K123" s="987">
        <v>29</v>
      </c>
      <c r="L123" s="549" t="s">
        <v>1029</v>
      </c>
      <c r="M123" s="1356" t="str">
        <f>IF(L123="○",M74,AA83)</f>
        <v>－</v>
      </c>
      <c r="N123" s="1357"/>
      <c r="O123" s="1357"/>
      <c r="P123" s="1357"/>
      <c r="Q123" s="1357"/>
      <c r="R123" s="1357"/>
      <c r="S123" s="1357"/>
      <c r="T123" s="1357"/>
      <c r="U123" s="1357"/>
      <c r="V123" s="1357"/>
      <c r="W123" s="1358"/>
      <c r="AG123" s="380" t="str">
        <f t="shared" si="4"/>
        <v/>
      </c>
    </row>
    <row r="124" spans="1:33" s="380" customFormat="1" ht="23.25" customHeight="1" x14ac:dyDescent="0.15">
      <c r="B124" s="1448"/>
      <c r="C124" s="1442" t="s">
        <v>28</v>
      </c>
      <c r="D124" s="1443"/>
      <c r="E124" s="1387" t="s">
        <v>613</v>
      </c>
      <c r="F124" s="1388"/>
      <c r="G124" s="1388"/>
      <c r="H124" s="1388"/>
      <c r="I124" s="1388"/>
      <c r="J124" s="1389"/>
      <c r="K124" s="987">
        <v>30</v>
      </c>
      <c r="L124" s="549" t="s">
        <v>1029</v>
      </c>
      <c r="M124" s="1356" t="str">
        <f>IF(L124="○",AA124,AA125)</f>
        <v>－</v>
      </c>
      <c r="N124" s="1357"/>
      <c r="O124" s="1357"/>
      <c r="P124" s="1357"/>
      <c r="Q124" s="1357"/>
      <c r="R124" s="1357"/>
      <c r="S124" s="1357"/>
      <c r="T124" s="1357"/>
      <c r="U124" s="1357"/>
      <c r="V124" s="1357"/>
      <c r="W124" s="1358"/>
      <c r="AA124" s="380" t="s">
        <v>1199</v>
      </c>
      <c r="AG124" s="380" t="str">
        <f t="shared" si="4"/>
        <v/>
      </c>
    </row>
    <row r="125" spans="1:33" s="380" customFormat="1" ht="23.25" customHeight="1" x14ac:dyDescent="0.15">
      <c r="B125" s="1448"/>
      <c r="C125" s="1444"/>
      <c r="D125" s="1445"/>
      <c r="E125" s="1387" t="s">
        <v>614</v>
      </c>
      <c r="F125" s="1388"/>
      <c r="G125" s="1388"/>
      <c r="H125" s="1388"/>
      <c r="I125" s="1388"/>
      <c r="J125" s="1389"/>
      <c r="K125" s="987">
        <v>31</v>
      </c>
      <c r="L125" s="549" t="s">
        <v>1029</v>
      </c>
      <c r="M125" s="1356" t="str">
        <f>IF(L125="○",AA124,AA125)</f>
        <v>－</v>
      </c>
      <c r="N125" s="1357"/>
      <c r="O125" s="1357"/>
      <c r="P125" s="1357"/>
      <c r="Q125" s="1357"/>
      <c r="R125" s="1357"/>
      <c r="S125" s="1357"/>
      <c r="T125" s="1357"/>
      <c r="U125" s="1357"/>
      <c r="V125" s="1357"/>
      <c r="W125" s="1358"/>
      <c r="AA125" s="381" t="s">
        <v>719</v>
      </c>
      <c r="AG125" s="380" t="str">
        <f t="shared" si="4"/>
        <v/>
      </c>
    </row>
    <row r="126" spans="1:33" s="380" customFormat="1" ht="23.25" customHeight="1" x14ac:dyDescent="0.15">
      <c r="B126" s="1448"/>
      <c r="C126" s="1444"/>
      <c r="D126" s="1445"/>
      <c r="E126" s="1387" t="s">
        <v>615</v>
      </c>
      <c r="F126" s="1388"/>
      <c r="G126" s="1388"/>
      <c r="H126" s="1388"/>
      <c r="I126" s="1388"/>
      <c r="J126" s="1389"/>
      <c r="K126" s="987">
        <v>32</v>
      </c>
      <c r="L126" s="549" t="s">
        <v>1029</v>
      </c>
      <c r="M126" s="1356" t="str">
        <f>IF(L126="○",AA124,AA125)</f>
        <v>－</v>
      </c>
      <c r="N126" s="1357"/>
      <c r="O126" s="1357"/>
      <c r="P126" s="1357"/>
      <c r="Q126" s="1357"/>
      <c r="R126" s="1357"/>
      <c r="S126" s="1357"/>
      <c r="T126" s="1357"/>
      <c r="U126" s="1357"/>
      <c r="V126" s="1357"/>
      <c r="W126" s="1358"/>
      <c r="AG126" s="380" t="str">
        <f t="shared" si="4"/>
        <v/>
      </c>
    </row>
    <row r="127" spans="1:33" s="380" customFormat="1" ht="23.25" customHeight="1" x14ac:dyDescent="0.15">
      <c r="B127" s="1448"/>
      <c r="C127" s="1444"/>
      <c r="D127" s="1445"/>
      <c r="E127" s="1387" t="s">
        <v>616</v>
      </c>
      <c r="F127" s="1388"/>
      <c r="G127" s="1388"/>
      <c r="H127" s="1388"/>
      <c r="I127" s="1388"/>
      <c r="J127" s="1389"/>
      <c r="K127" s="987">
        <v>33</v>
      </c>
      <c r="L127" s="549" t="s">
        <v>1029</v>
      </c>
      <c r="M127" s="1356" t="str">
        <f>IF(L127="○",AA124,AA125)</f>
        <v>－</v>
      </c>
      <c r="N127" s="1357"/>
      <c r="O127" s="1357"/>
      <c r="P127" s="1357"/>
      <c r="Q127" s="1357"/>
      <c r="R127" s="1357"/>
      <c r="S127" s="1357"/>
      <c r="T127" s="1357"/>
      <c r="U127" s="1357"/>
      <c r="V127" s="1357"/>
      <c r="W127" s="1358"/>
      <c r="AG127" s="380" t="str">
        <f t="shared" si="4"/>
        <v/>
      </c>
    </row>
    <row r="128" spans="1:33" s="380" customFormat="1" ht="24" customHeight="1" x14ac:dyDescent="0.15">
      <c r="B128" s="1374" t="s">
        <v>546</v>
      </c>
      <c r="C128" s="1442" t="s">
        <v>622</v>
      </c>
      <c r="D128" s="1443"/>
      <c r="E128" s="1384" t="s">
        <v>617</v>
      </c>
      <c r="F128" s="1385"/>
      <c r="G128" s="1385"/>
      <c r="H128" s="1385"/>
      <c r="I128" s="1385"/>
      <c r="J128" s="1386"/>
      <c r="K128" s="991">
        <v>34</v>
      </c>
      <c r="L128" s="549" t="s">
        <v>1029</v>
      </c>
      <c r="M128" s="1356" t="str">
        <f>IF(L128="○",AA82,AA83)</f>
        <v>－</v>
      </c>
      <c r="N128" s="1357"/>
      <c r="O128" s="1357"/>
      <c r="P128" s="1357"/>
      <c r="Q128" s="1357"/>
      <c r="R128" s="1357"/>
      <c r="S128" s="1357"/>
      <c r="T128" s="1357"/>
      <c r="U128" s="1357"/>
      <c r="V128" s="1357"/>
      <c r="W128" s="1358"/>
      <c r="AG128" s="380" t="str">
        <f t="shared" si="4"/>
        <v/>
      </c>
    </row>
    <row r="129" spans="2:33" s="380" customFormat="1" ht="27" customHeight="1" x14ac:dyDescent="0.15">
      <c r="B129" s="1375"/>
      <c r="C129" s="1444"/>
      <c r="D129" s="1445"/>
      <c r="E129" s="1381" t="s">
        <v>618</v>
      </c>
      <c r="F129" s="1382"/>
      <c r="G129" s="1382"/>
      <c r="H129" s="1382"/>
      <c r="I129" s="1382"/>
      <c r="J129" s="1383"/>
      <c r="K129" s="992">
        <v>35</v>
      </c>
      <c r="L129" s="549" t="s">
        <v>1029</v>
      </c>
      <c r="M129" s="1356" t="str">
        <f>IF(L129="○",AA82,AA83)</f>
        <v>－</v>
      </c>
      <c r="N129" s="1357"/>
      <c r="O129" s="1357"/>
      <c r="P129" s="1357"/>
      <c r="Q129" s="1357"/>
      <c r="R129" s="1357"/>
      <c r="S129" s="1357"/>
      <c r="T129" s="1357"/>
      <c r="U129" s="1357"/>
      <c r="V129" s="1357"/>
      <c r="W129" s="1358"/>
      <c r="AG129" s="380" t="str">
        <f t="shared" si="4"/>
        <v/>
      </c>
    </row>
    <row r="130" spans="2:33" s="380" customFormat="1" ht="35.25" customHeight="1" x14ac:dyDescent="0.15">
      <c r="B130" s="1375"/>
      <c r="C130" s="1444"/>
      <c r="D130" s="1445"/>
      <c r="E130" s="1384" t="s">
        <v>619</v>
      </c>
      <c r="F130" s="1385"/>
      <c r="G130" s="1385"/>
      <c r="H130" s="1385"/>
      <c r="I130" s="1385"/>
      <c r="J130" s="1386"/>
      <c r="K130" s="991">
        <v>36</v>
      </c>
      <c r="L130" s="549" t="s">
        <v>1029</v>
      </c>
      <c r="M130" s="1356" t="str">
        <f>IF(L130="○",AA82,AA83)</f>
        <v>－</v>
      </c>
      <c r="N130" s="1357"/>
      <c r="O130" s="1357"/>
      <c r="P130" s="1357"/>
      <c r="Q130" s="1357"/>
      <c r="R130" s="1357"/>
      <c r="S130" s="1357"/>
      <c r="T130" s="1357"/>
      <c r="U130" s="1357"/>
      <c r="V130" s="1357"/>
      <c r="W130" s="1358"/>
      <c r="AG130" s="380" t="str">
        <f t="shared" si="4"/>
        <v/>
      </c>
    </row>
    <row r="131" spans="2:33" s="380" customFormat="1" ht="35.25" customHeight="1" x14ac:dyDescent="0.15">
      <c r="B131" s="1375"/>
      <c r="C131" s="1444"/>
      <c r="D131" s="1445"/>
      <c r="E131" s="1384" t="s">
        <v>620</v>
      </c>
      <c r="F131" s="1385"/>
      <c r="G131" s="1385"/>
      <c r="H131" s="1385"/>
      <c r="I131" s="1385"/>
      <c r="J131" s="1386"/>
      <c r="K131" s="991">
        <v>37</v>
      </c>
      <c r="L131" s="549" t="s">
        <v>1029</v>
      </c>
      <c r="M131" s="1356" t="str">
        <f>IF(L131="○",AA82,AA83)</f>
        <v>－</v>
      </c>
      <c r="N131" s="1357"/>
      <c r="O131" s="1357"/>
      <c r="P131" s="1357"/>
      <c r="Q131" s="1357"/>
      <c r="R131" s="1357"/>
      <c r="S131" s="1357"/>
      <c r="T131" s="1357"/>
      <c r="U131" s="1357"/>
      <c r="V131" s="1357"/>
      <c r="W131" s="1358"/>
      <c r="AG131" s="380" t="str">
        <f t="shared" si="4"/>
        <v/>
      </c>
    </row>
    <row r="132" spans="2:33" s="380" customFormat="1" ht="23.25" customHeight="1" x14ac:dyDescent="0.15">
      <c r="B132" s="1376"/>
      <c r="C132" s="1446"/>
      <c r="D132" s="1447"/>
      <c r="E132" s="1384" t="s">
        <v>621</v>
      </c>
      <c r="F132" s="1385"/>
      <c r="G132" s="1385"/>
      <c r="H132" s="1385"/>
      <c r="I132" s="1385"/>
      <c r="J132" s="1386"/>
      <c r="K132" s="991">
        <v>38</v>
      </c>
      <c r="L132" s="549" t="s">
        <v>1029</v>
      </c>
      <c r="M132" s="1356" t="str">
        <f>IF(L132="○",AA82,AA83)</f>
        <v>－</v>
      </c>
      <c r="N132" s="1357"/>
      <c r="O132" s="1357"/>
      <c r="P132" s="1357"/>
      <c r="Q132" s="1357"/>
      <c r="R132" s="1357"/>
      <c r="S132" s="1357"/>
      <c r="T132" s="1357"/>
      <c r="U132" s="1357"/>
      <c r="V132" s="1357"/>
      <c r="W132" s="1358"/>
      <c r="AG132" s="380" t="str">
        <f t="shared" si="4"/>
        <v/>
      </c>
    </row>
    <row r="133" spans="2:33" ht="11.1" customHeight="1" x14ac:dyDescent="0.15">
      <c r="B133" s="1373" t="s">
        <v>1102</v>
      </c>
      <c r="C133" s="1373"/>
      <c r="D133" s="1373"/>
      <c r="E133" s="1322" t="s">
        <v>13</v>
      </c>
      <c r="F133" s="1067"/>
      <c r="G133" s="1067"/>
      <c r="H133" s="1067"/>
      <c r="I133" s="1067"/>
      <c r="J133" s="1068"/>
      <c r="K133" s="984"/>
      <c r="L133" s="1373" t="s">
        <v>14</v>
      </c>
      <c r="M133" s="1373"/>
      <c r="N133" s="1373"/>
      <c r="O133" s="1373"/>
      <c r="P133" s="1373"/>
      <c r="Q133" s="1373"/>
      <c r="R133" s="1373"/>
      <c r="S133" s="1373"/>
      <c r="T133" s="1373"/>
      <c r="U133" s="1373"/>
      <c r="V133" s="1373"/>
      <c r="W133" s="1373"/>
    </row>
    <row r="134" spans="2:33" s="380" customFormat="1" ht="11.1" customHeight="1" x14ac:dyDescent="0.15">
      <c r="B134" s="1373"/>
      <c r="C134" s="1373"/>
      <c r="D134" s="1373"/>
      <c r="E134" s="1323"/>
      <c r="F134" s="1069"/>
      <c r="G134" s="1069"/>
      <c r="H134" s="1069"/>
      <c r="I134" s="1069"/>
      <c r="J134" s="1070"/>
      <c r="K134" s="985"/>
      <c r="L134" s="1373"/>
      <c r="M134" s="1373"/>
      <c r="N134" s="1373"/>
      <c r="O134" s="1373"/>
      <c r="P134" s="1373"/>
      <c r="Q134" s="1373"/>
      <c r="R134" s="1373"/>
      <c r="S134" s="1373"/>
      <c r="T134" s="1373"/>
      <c r="U134" s="1373"/>
      <c r="V134" s="1373"/>
      <c r="W134" s="1373"/>
    </row>
    <row r="135" spans="2:33" s="380" customFormat="1" ht="37.5" customHeight="1" x14ac:dyDescent="0.15">
      <c r="B135" s="1374" t="s">
        <v>546</v>
      </c>
      <c r="C135" s="1442" t="s">
        <v>545</v>
      </c>
      <c r="D135" s="1443"/>
      <c r="E135" s="1377"/>
      <c r="F135" s="1378"/>
      <c r="G135" s="1378"/>
      <c r="H135" s="1378"/>
      <c r="I135" s="1378"/>
      <c r="J135" s="1379"/>
      <c r="K135" s="987" t="str">
        <f>IF(E135=【選択肢】!O45,39,IF(活動計画書!E135=【選択肢】!O46,40,IF(活動計画書!E135=【選択肢】!O47,41,IF(活動計画書!E135=【選択肢】!O48,42,IF(活動計画書!E135=【選択肢】!O49,43,IF(活動計画書!E135=【選択肢】!O50,44,IF(活動計画書!E135=【選択肢】!O51,45,IF(活動計画書!E135=【選択肢】!O52,46,IF(活動計画書!E135=【選択肢】!O53,47,IF(活動計画書!E135=【選択肢】!O54,48,IF(活動計画書!E135=【選択肢】!O55,49,IF(活動計画書!E135=【選択肢】!O56,50,""))))))))))))</f>
        <v/>
      </c>
      <c r="L135" s="1003" t="str">
        <f>IF(K135="","－","○")</f>
        <v>－</v>
      </c>
      <c r="M135" s="1356" t="str">
        <f>IF(L135="○",AA82,AA83)</f>
        <v>－</v>
      </c>
      <c r="N135" s="1357"/>
      <c r="O135" s="1357"/>
      <c r="P135" s="1357"/>
      <c r="Q135" s="1357"/>
      <c r="R135" s="1357"/>
      <c r="S135" s="1357"/>
      <c r="T135" s="1357"/>
      <c r="U135" s="1357"/>
      <c r="V135" s="1357"/>
      <c r="W135" s="1358"/>
      <c r="AG135" s="380" t="str">
        <f t="shared" ref="AG135:AG139" si="5">IF(L135="○",K135,"")</f>
        <v/>
      </c>
    </row>
    <row r="136" spans="2:33" s="380" customFormat="1" ht="37.5" customHeight="1" x14ac:dyDescent="0.15">
      <c r="B136" s="1375"/>
      <c r="C136" s="1444"/>
      <c r="D136" s="1445"/>
      <c r="E136" s="1377"/>
      <c r="F136" s="1378"/>
      <c r="G136" s="1378"/>
      <c r="H136" s="1378"/>
      <c r="I136" s="1378"/>
      <c r="J136" s="1379"/>
      <c r="K136" s="987" t="str">
        <f>IF(E136=【選択肢】!O45,39,IF(活動計画書!E136=【選択肢】!O46,40,IF(活動計画書!E136=【選択肢】!O47,41,IF(活動計画書!E136=【選択肢】!O48,42,IF(活動計画書!E136=【選択肢】!O49,43,IF(活動計画書!E136=【選択肢】!O50,44,IF(活動計画書!E136=【選択肢】!O51,45,IF(活動計画書!E136=【選択肢】!O52,46,IF(活動計画書!E136=【選択肢】!O53,47,IF(活動計画書!E136=【選択肢】!O54,48,IF(活動計画書!E136=【選択肢】!O55,49,IF(活動計画書!E136=【選択肢】!O56,50,""))))))))))))</f>
        <v/>
      </c>
      <c r="L136" s="1003" t="str">
        <f t="shared" ref="L136:L139" si="6">IF(K136="","－","○")</f>
        <v>－</v>
      </c>
      <c r="M136" s="1356" t="str">
        <f>IF(L136="○",AA82,AA83)</f>
        <v>－</v>
      </c>
      <c r="N136" s="1357"/>
      <c r="O136" s="1357"/>
      <c r="P136" s="1357"/>
      <c r="Q136" s="1357"/>
      <c r="R136" s="1357"/>
      <c r="S136" s="1357"/>
      <c r="T136" s="1357"/>
      <c r="U136" s="1357"/>
      <c r="V136" s="1357"/>
      <c r="W136" s="1358"/>
      <c r="AG136" s="380" t="str">
        <f t="shared" si="5"/>
        <v/>
      </c>
    </row>
    <row r="137" spans="2:33" s="380" customFormat="1" ht="37.5" customHeight="1" x14ac:dyDescent="0.15">
      <c r="B137" s="1375"/>
      <c r="C137" s="1444"/>
      <c r="D137" s="1445"/>
      <c r="E137" s="1377"/>
      <c r="F137" s="1378"/>
      <c r="G137" s="1378"/>
      <c r="H137" s="1378"/>
      <c r="I137" s="1378"/>
      <c r="J137" s="1379"/>
      <c r="K137" s="987" t="str">
        <f>IF(E137=【選択肢】!O45,39,IF(活動計画書!E137=【選択肢】!O46,40,IF(活動計画書!E137=【選択肢】!O47,41,IF(活動計画書!E137=【選択肢】!O48,42,IF(活動計画書!E137=【選択肢】!O49,43,IF(活動計画書!E137=【選択肢】!O50,44,IF(活動計画書!E137=【選択肢】!O51,45,IF(活動計画書!E137=【選択肢】!O52,46,IF(活動計画書!E137=【選択肢】!O53,47,IF(活動計画書!E137=【選択肢】!O54,48,IF(活動計画書!E137=【選択肢】!O55,49,IF(活動計画書!E137=【選択肢】!O56,50,""))))))))))))</f>
        <v/>
      </c>
      <c r="L137" s="1003" t="str">
        <f t="shared" si="6"/>
        <v>－</v>
      </c>
      <c r="M137" s="1356" t="str">
        <f>IF(L137="○",AA82,AA83)</f>
        <v>－</v>
      </c>
      <c r="N137" s="1357"/>
      <c r="O137" s="1357"/>
      <c r="P137" s="1357"/>
      <c r="Q137" s="1357"/>
      <c r="R137" s="1357"/>
      <c r="S137" s="1357"/>
      <c r="T137" s="1357"/>
      <c r="U137" s="1357"/>
      <c r="V137" s="1357"/>
      <c r="W137" s="1358"/>
      <c r="AG137" s="380" t="str">
        <f t="shared" si="5"/>
        <v/>
      </c>
    </row>
    <row r="138" spans="2:33" s="380" customFormat="1" ht="37.5" customHeight="1" x14ac:dyDescent="0.15">
      <c r="B138" s="1375"/>
      <c r="C138" s="1444"/>
      <c r="D138" s="1445"/>
      <c r="E138" s="1377"/>
      <c r="F138" s="1378"/>
      <c r="G138" s="1378"/>
      <c r="H138" s="1378"/>
      <c r="I138" s="1378"/>
      <c r="J138" s="1379"/>
      <c r="K138" s="987" t="str">
        <f>IF(E138=【選択肢】!O45,39,IF(活動計画書!E138=【選択肢】!O46,40,IF(活動計画書!E138=【選択肢】!O47,41,IF(活動計画書!E138=【選択肢】!O48,42,IF(活動計画書!E138=【選択肢】!O49,43,IF(活動計画書!E138=【選択肢】!O50,44,IF(活動計画書!E138=【選択肢】!O51,45,IF(活動計画書!E138=【選択肢】!O52,46,IF(活動計画書!E138=【選択肢】!O53,47,IF(活動計画書!E138=【選択肢】!O54,48,IF(活動計画書!E138=【選択肢】!O55,49,IF(活動計画書!E138=【選択肢】!O56,50,""))))))))))))</f>
        <v/>
      </c>
      <c r="L138" s="1003" t="str">
        <f t="shared" si="6"/>
        <v>－</v>
      </c>
      <c r="M138" s="1356" t="str">
        <f>IF(L138="○",AA82,AA83)</f>
        <v>－</v>
      </c>
      <c r="N138" s="1357"/>
      <c r="O138" s="1357"/>
      <c r="P138" s="1357"/>
      <c r="Q138" s="1357"/>
      <c r="R138" s="1357"/>
      <c r="S138" s="1357"/>
      <c r="T138" s="1357"/>
      <c r="U138" s="1357"/>
      <c r="V138" s="1357"/>
      <c r="W138" s="1358"/>
      <c r="AG138" s="380" t="str">
        <f t="shared" si="5"/>
        <v/>
      </c>
    </row>
    <row r="139" spans="2:33" s="380" customFormat="1" ht="37.5" customHeight="1" x14ac:dyDescent="0.15">
      <c r="B139" s="1375"/>
      <c r="C139" s="1444"/>
      <c r="D139" s="1445"/>
      <c r="E139" s="1377"/>
      <c r="F139" s="1378"/>
      <c r="G139" s="1378"/>
      <c r="H139" s="1378"/>
      <c r="I139" s="1378"/>
      <c r="J139" s="1379"/>
      <c r="K139" s="987" t="str">
        <f>IF(E139=【選択肢】!O45,39,IF(活動計画書!E139=【選択肢】!O46,40,IF(活動計画書!E139=【選択肢】!O47,41,IF(活動計画書!E139=【選択肢】!O48,42,IF(活動計画書!E139=【選択肢】!O49,43,IF(活動計画書!E139=【選択肢】!O50,44,IF(活動計画書!E139=【選択肢】!O51,45,IF(活動計画書!E139=【選択肢】!O52,46,IF(活動計画書!E139=【選択肢】!O53,47,IF(活動計画書!E139=【選択肢】!O54,48,IF(活動計画書!E139=【選択肢】!O55,49,IF(活動計画書!E139=【選択肢】!O56,50,""))))))))))))</f>
        <v/>
      </c>
      <c r="L139" s="1003" t="str">
        <f t="shared" si="6"/>
        <v>－</v>
      </c>
      <c r="M139" s="1356" t="str">
        <f>IF(L139="○",AA82,AA83)</f>
        <v>－</v>
      </c>
      <c r="N139" s="1357"/>
      <c r="O139" s="1357"/>
      <c r="P139" s="1357"/>
      <c r="Q139" s="1357"/>
      <c r="R139" s="1357"/>
      <c r="S139" s="1357"/>
      <c r="T139" s="1357"/>
      <c r="U139" s="1357"/>
      <c r="V139" s="1357"/>
      <c r="W139" s="1358"/>
      <c r="AG139" s="380" t="str">
        <f t="shared" si="5"/>
        <v/>
      </c>
    </row>
    <row r="140" spans="2:33" s="380" customFormat="1" ht="21" customHeight="1" x14ac:dyDescent="0.15">
      <c r="B140" s="1375"/>
      <c r="C140" s="1446"/>
      <c r="D140" s="1447"/>
      <c r="E140" s="1370" t="s">
        <v>448</v>
      </c>
      <c r="F140" s="1371"/>
      <c r="G140" s="1371"/>
      <c r="H140" s="1371"/>
      <c r="I140" s="1371"/>
      <c r="J140" s="1371"/>
      <c r="K140" s="1371"/>
      <c r="L140" s="1371"/>
      <c r="M140" s="1371"/>
      <c r="N140" s="1371"/>
      <c r="O140" s="1371"/>
      <c r="P140" s="1371"/>
      <c r="Q140" s="1371"/>
      <c r="R140" s="1371"/>
      <c r="S140" s="1371"/>
      <c r="T140" s="1371"/>
      <c r="U140" s="1371"/>
      <c r="V140" s="1371"/>
      <c r="W140" s="1372"/>
      <c r="Z140" s="380" t="s">
        <v>547</v>
      </c>
    </row>
    <row r="141" spans="2:33" s="380" customFormat="1" ht="22.5" customHeight="1" x14ac:dyDescent="0.15">
      <c r="B141" s="1376"/>
      <c r="C141" s="1380" t="s">
        <v>543</v>
      </c>
      <c r="D141" s="1380"/>
      <c r="E141" s="1387" t="s">
        <v>691</v>
      </c>
      <c r="F141" s="1388"/>
      <c r="G141" s="1388"/>
      <c r="H141" s="1388"/>
      <c r="I141" s="1388"/>
      <c r="J141" s="1389"/>
      <c r="K141" s="987">
        <v>51</v>
      </c>
      <c r="L141" s="549" t="s">
        <v>1029</v>
      </c>
      <c r="M141" s="1356" t="str">
        <f>IF(L141="○",AA82,AA83)</f>
        <v>－</v>
      </c>
      <c r="N141" s="1357"/>
      <c r="O141" s="1357"/>
      <c r="P141" s="1357"/>
      <c r="Q141" s="1357"/>
      <c r="R141" s="1357"/>
      <c r="S141" s="1357"/>
      <c r="T141" s="1357"/>
      <c r="U141" s="1357"/>
      <c r="V141" s="1357"/>
      <c r="W141" s="1358"/>
      <c r="AG141" s="380" t="str">
        <f t="shared" ref="AG141" si="7">IF(L141="○",K141,"")</f>
        <v/>
      </c>
    </row>
    <row r="142" spans="2:33" s="380" customFormat="1" ht="31.5" customHeight="1" x14ac:dyDescent="0.15">
      <c r="B142" s="467" t="s">
        <v>242</v>
      </c>
      <c r="D142" s="397"/>
      <c r="E142" s="479"/>
      <c r="F142" s="479"/>
      <c r="G142" s="479"/>
      <c r="H142" s="479"/>
      <c r="I142" s="479"/>
      <c r="L142" s="467" t="s">
        <v>506</v>
      </c>
      <c r="Y142" s="479"/>
      <c r="AA142" s="479"/>
      <c r="AB142" s="397"/>
      <c r="AC142" s="397"/>
    </row>
    <row r="143" spans="2:33" ht="11.25" customHeight="1" x14ac:dyDescent="0.15">
      <c r="B143" s="1373" t="s">
        <v>1102</v>
      </c>
      <c r="C143" s="1373"/>
      <c r="D143" s="1550" t="s">
        <v>13</v>
      </c>
      <c r="E143" s="1067"/>
      <c r="F143" s="1067"/>
      <c r="G143" s="1067"/>
      <c r="H143" s="1067"/>
      <c r="I143" s="1067"/>
      <c r="J143" s="1373" t="s">
        <v>14</v>
      </c>
      <c r="K143" s="1373"/>
      <c r="L143" s="1373"/>
      <c r="M143" s="1373"/>
      <c r="N143" s="1373"/>
      <c r="O143" s="1373"/>
      <c r="P143" s="1373"/>
      <c r="Q143" s="1373"/>
      <c r="R143" s="1373"/>
      <c r="S143" s="1373"/>
      <c r="T143" s="1373"/>
      <c r="U143" s="1373"/>
      <c r="V143" s="1373"/>
      <c r="W143" s="1559"/>
    </row>
    <row r="144" spans="2:33" s="380" customFormat="1" ht="11.25" customHeight="1" x14ac:dyDescent="0.15">
      <c r="B144" s="1373"/>
      <c r="C144" s="1373"/>
      <c r="D144" s="1323"/>
      <c r="E144" s="1069"/>
      <c r="F144" s="1069"/>
      <c r="G144" s="1069"/>
      <c r="H144" s="1069"/>
      <c r="I144" s="1069"/>
      <c r="J144" s="1373"/>
      <c r="K144" s="1373"/>
      <c r="L144" s="1373"/>
      <c r="M144" s="1373"/>
      <c r="N144" s="1373"/>
      <c r="O144" s="1373"/>
      <c r="P144" s="1373"/>
      <c r="Q144" s="1373"/>
      <c r="R144" s="1373"/>
      <c r="S144" s="1373"/>
      <c r="T144" s="1373"/>
      <c r="U144" s="1373"/>
      <c r="V144" s="1373"/>
      <c r="W144" s="1559"/>
    </row>
    <row r="145" spans="1:35" s="380" customFormat="1" ht="34.5" customHeight="1" x14ac:dyDescent="0.15">
      <c r="B145" s="1463" t="s">
        <v>625</v>
      </c>
      <c r="C145" s="1464"/>
      <c r="D145" s="1362"/>
      <c r="E145" s="1363"/>
      <c r="F145" s="1363"/>
      <c r="G145" s="1363"/>
      <c r="H145" s="1363"/>
      <c r="I145" s="1363"/>
      <c r="J145" s="1003" t="str">
        <f>IF(D145="","－","○")</f>
        <v>－</v>
      </c>
      <c r="K145" s="1001" t="str">
        <f>IF(D145=【選択肢】!O58,52,IF(活動計画書!D145=【選択肢】!O59,53,IF(活動計画書!D145=【選択肢】!O60,54,IF(活動計画書!D145=【選択肢】!O61,55,IF(活動計画書!D145=【選択肢】!O62,56,IF(活動計画書!D145=【選択肢】!O63,57,IF(活動計画書!D145=【選択肢】!O64,58,IF(活動計画書!D145=【選択肢】!O65,"58-2",IF(活動計画書!D145=【選択肢】!O66,"58-3","")))))))))</f>
        <v/>
      </c>
      <c r="L145" s="1356" t="str">
        <f>IF(J145="○",AA82,AA83)</f>
        <v>－</v>
      </c>
      <c r="M145" s="1357"/>
      <c r="N145" s="1357"/>
      <c r="O145" s="1357"/>
      <c r="P145" s="1357"/>
      <c r="Q145" s="1357"/>
      <c r="R145" s="1357"/>
      <c r="S145" s="1357"/>
      <c r="T145" s="1357"/>
      <c r="U145" s="1357"/>
      <c r="V145" s="1358"/>
      <c r="W145" s="558"/>
      <c r="AG145" s="380" t="str">
        <f>IF(J145="○",K145,"")</f>
        <v/>
      </c>
    </row>
    <row r="146" spans="1:35" s="380" customFormat="1" ht="34.5" customHeight="1" x14ac:dyDescent="0.15">
      <c r="B146" s="1465"/>
      <c r="C146" s="1466"/>
      <c r="D146" s="1362"/>
      <c r="E146" s="1363"/>
      <c r="F146" s="1363"/>
      <c r="G146" s="1363"/>
      <c r="H146" s="1363"/>
      <c r="I146" s="1363"/>
      <c r="J146" s="1003" t="str">
        <f t="shared" ref="J146:J149" si="8">IF(D146="","－","○")</f>
        <v>－</v>
      </c>
      <c r="K146" s="1001" t="str">
        <f>IF(D146=【選択肢】!O58,52,IF(活動計画書!D146=【選択肢】!O59,53,IF(活動計画書!D146=【選択肢】!O60,54,IF(活動計画書!D146=【選択肢】!O61,55,IF(活動計画書!D146=【選択肢】!O62,56,IF(活動計画書!D146=【選択肢】!O63,57,IF(活動計画書!D146=【選択肢】!O64,58,IF(活動計画書!D146=【選択肢】!O65,"58-2",IF(活動計画書!D146=【選択肢】!O66,"58-3","")))))))))</f>
        <v/>
      </c>
      <c r="L146" s="1356" t="str">
        <f>IF(J146="○",AA82,AA83)</f>
        <v>－</v>
      </c>
      <c r="M146" s="1357"/>
      <c r="N146" s="1357"/>
      <c r="O146" s="1357"/>
      <c r="P146" s="1357"/>
      <c r="Q146" s="1357"/>
      <c r="R146" s="1357"/>
      <c r="S146" s="1357"/>
      <c r="T146" s="1357"/>
      <c r="U146" s="1357"/>
      <c r="V146" s="1358"/>
      <c r="AG146" s="380" t="str">
        <f t="shared" ref="AG146:AG151" si="9">IF(J146="○",K146,"")</f>
        <v/>
      </c>
    </row>
    <row r="147" spans="1:35" s="380" customFormat="1" ht="34.5" customHeight="1" x14ac:dyDescent="0.15">
      <c r="B147" s="1465"/>
      <c r="C147" s="1466"/>
      <c r="D147" s="1362"/>
      <c r="E147" s="1363"/>
      <c r="F147" s="1363"/>
      <c r="G147" s="1363"/>
      <c r="H147" s="1363"/>
      <c r="I147" s="1363"/>
      <c r="J147" s="1003" t="str">
        <f t="shared" si="8"/>
        <v>－</v>
      </c>
      <c r="K147" s="1001" t="str">
        <f>IF(D147=【選択肢】!O58,52,IF(活動計画書!D147=【選択肢】!O59,53,IF(活動計画書!D147=【選択肢】!O60,54,IF(活動計画書!D147=【選択肢】!O61,55,IF(活動計画書!D147=【選択肢】!O62,56,IF(活動計画書!D147=【選択肢】!O63,57,IF(活動計画書!D147=【選択肢】!O64,58,IF(活動計画書!D147=【選択肢】!O65,"58-2",IF(活動計画書!D147=【選択肢】!O66,"58-3","")))))))))</f>
        <v/>
      </c>
      <c r="L147" s="1356" t="str">
        <f>IF(J147="○",AA82,AA83)</f>
        <v>－</v>
      </c>
      <c r="M147" s="1357"/>
      <c r="N147" s="1357"/>
      <c r="O147" s="1357"/>
      <c r="P147" s="1357"/>
      <c r="Q147" s="1357"/>
      <c r="R147" s="1357"/>
      <c r="S147" s="1357"/>
      <c r="T147" s="1357"/>
      <c r="U147" s="1357"/>
      <c r="V147" s="1358"/>
      <c r="AG147" s="380" t="str">
        <f t="shared" si="9"/>
        <v/>
      </c>
    </row>
    <row r="148" spans="1:35" s="380" customFormat="1" ht="34.5" customHeight="1" x14ac:dyDescent="0.15">
      <c r="B148" s="1465"/>
      <c r="C148" s="1466"/>
      <c r="D148" s="1362"/>
      <c r="E148" s="1363"/>
      <c r="F148" s="1363"/>
      <c r="G148" s="1363"/>
      <c r="H148" s="1363"/>
      <c r="I148" s="1363"/>
      <c r="J148" s="1003" t="str">
        <f t="shared" si="8"/>
        <v>－</v>
      </c>
      <c r="K148" s="1001" t="str">
        <f>IF(D148=【選択肢】!O58,52,IF(活動計画書!D148=【選択肢】!O59,53,IF(活動計画書!D148=【選択肢】!O60,54,IF(活動計画書!D148=【選択肢】!O61,55,IF(活動計画書!D148=【選択肢】!O62,56,IF(活動計画書!D148=【選択肢】!O63,57,IF(活動計画書!D148=【選択肢】!O64,58,IF(活動計画書!D148=【選択肢】!O65,"58-2",IF(活動計画書!D148=【選択肢】!O66,"58-3","")))))))))</f>
        <v/>
      </c>
      <c r="L148" s="1356" t="str">
        <f>IF(J148="○",AA82,AA83)</f>
        <v>－</v>
      </c>
      <c r="M148" s="1357"/>
      <c r="N148" s="1357"/>
      <c r="O148" s="1357"/>
      <c r="P148" s="1357"/>
      <c r="Q148" s="1357"/>
      <c r="R148" s="1357"/>
      <c r="S148" s="1357"/>
      <c r="T148" s="1357"/>
      <c r="U148" s="1357"/>
      <c r="V148" s="1358"/>
      <c r="AG148" s="380" t="str">
        <f t="shared" si="9"/>
        <v/>
      </c>
    </row>
    <row r="149" spans="1:35" s="380" customFormat="1" ht="34.5" customHeight="1" x14ac:dyDescent="0.15">
      <c r="B149" s="1465"/>
      <c r="C149" s="1466"/>
      <c r="D149" s="1362"/>
      <c r="E149" s="1363"/>
      <c r="F149" s="1363"/>
      <c r="G149" s="1363"/>
      <c r="H149" s="1363"/>
      <c r="I149" s="1363"/>
      <c r="J149" s="1003" t="str">
        <f t="shared" si="8"/>
        <v>－</v>
      </c>
      <c r="K149" s="1001" t="str">
        <f>IF(D149=【選択肢】!O58,52,IF(活動計画書!D149=【選択肢】!O59,53,IF(活動計画書!D149=【選択肢】!O60,54,IF(活動計画書!D149=【選択肢】!O61,55,IF(活動計画書!D149=【選択肢】!O62,56,IF(活動計画書!D149=【選択肢】!O63,57,IF(活動計画書!D149=【選択肢】!O64,58,IF(活動計画書!D149=【選択肢】!O65,"58-2",IF(活動計画書!D149=【選択肢】!O66,"58-3","")))))))))</f>
        <v/>
      </c>
      <c r="L149" s="1356" t="str">
        <f>IF(J149="○",AA82,AA83)</f>
        <v>－</v>
      </c>
      <c r="M149" s="1357"/>
      <c r="N149" s="1357"/>
      <c r="O149" s="1357"/>
      <c r="P149" s="1357"/>
      <c r="Q149" s="1357"/>
      <c r="R149" s="1357"/>
      <c r="S149" s="1357"/>
      <c r="T149" s="1357"/>
      <c r="U149" s="1357"/>
      <c r="V149" s="1358"/>
      <c r="AG149" s="380" t="str">
        <f t="shared" si="9"/>
        <v/>
      </c>
    </row>
    <row r="150" spans="1:35" s="380" customFormat="1" ht="17.25" customHeight="1" x14ac:dyDescent="0.15">
      <c r="B150" s="1368"/>
      <c r="C150" s="1369"/>
      <c r="D150" s="1367" t="s">
        <v>448</v>
      </c>
      <c r="E150" s="1367"/>
      <c r="F150" s="1367"/>
      <c r="G150" s="1367"/>
      <c r="H150" s="1367"/>
      <c r="I150" s="1367"/>
      <c r="J150" s="1367"/>
      <c r="K150" s="993"/>
      <c r="L150" s="524"/>
      <c r="M150" s="524"/>
      <c r="N150" s="524"/>
      <c r="O150" s="524"/>
      <c r="P150" s="524"/>
      <c r="Q150" s="524"/>
      <c r="R150" s="524"/>
      <c r="S150" s="524"/>
      <c r="T150" s="524"/>
      <c r="U150" s="524"/>
      <c r="V150" s="524"/>
      <c r="W150" s="804"/>
      <c r="Z150" s="380" t="s">
        <v>547</v>
      </c>
    </row>
    <row r="151" spans="1:35" s="380" customFormat="1" ht="34.5" customHeight="1" x14ac:dyDescent="0.15">
      <c r="B151" s="1323"/>
      <c r="C151" s="1069"/>
      <c r="D151" s="1364" t="s">
        <v>1383</v>
      </c>
      <c r="E151" s="1365"/>
      <c r="F151" s="1365"/>
      <c r="G151" s="1365"/>
      <c r="H151" s="1365"/>
      <c r="I151" s="1366"/>
      <c r="J151" s="549" t="s">
        <v>1029</v>
      </c>
      <c r="K151" s="1001">
        <v>60</v>
      </c>
      <c r="L151" s="1356" t="str">
        <f>IF(J151="○",AA82,AA83)</f>
        <v>－</v>
      </c>
      <c r="M151" s="1357"/>
      <c r="N151" s="1357"/>
      <c r="O151" s="1357"/>
      <c r="P151" s="1357"/>
      <c r="Q151" s="1357"/>
      <c r="R151" s="1357"/>
      <c r="S151" s="1357"/>
      <c r="T151" s="1357"/>
      <c r="U151" s="1357"/>
      <c r="V151" s="1358"/>
      <c r="AG151" s="380" t="str">
        <f t="shared" si="9"/>
        <v/>
      </c>
    </row>
    <row r="152" spans="1:35" s="380" customFormat="1" ht="60.75" customHeight="1" thickBot="1" x14ac:dyDescent="0.2">
      <c r="B152" s="1140" t="s">
        <v>1141</v>
      </c>
      <c r="C152" s="1140"/>
      <c r="D152" s="1140"/>
      <c r="E152" s="1140"/>
      <c r="F152" s="1140"/>
      <c r="G152" s="1140"/>
      <c r="H152" s="1140"/>
      <c r="I152" s="1140"/>
      <c r="J152" s="1140"/>
      <c r="K152" s="1140"/>
      <c r="L152" s="1140"/>
      <c r="M152" s="1140"/>
      <c r="N152" s="1140"/>
      <c r="O152" s="1140"/>
      <c r="P152" s="1140"/>
      <c r="Q152" s="1140"/>
      <c r="R152" s="1140"/>
      <c r="S152" s="1140"/>
      <c r="T152" s="1140"/>
      <c r="U152" s="1140"/>
      <c r="V152" s="1140"/>
      <c r="W152" s="1140"/>
      <c r="X152" s="1140"/>
    </row>
    <row r="153" spans="1:35" s="512" customFormat="1" ht="26.25" customHeight="1" x14ac:dyDescent="0.4">
      <c r="A153" s="559"/>
      <c r="B153" s="560" t="s">
        <v>1202</v>
      </c>
      <c r="C153" s="525"/>
      <c r="D153" s="525"/>
      <c r="E153" s="525"/>
      <c r="F153" s="525"/>
      <c r="G153" s="525"/>
      <c r="H153" s="525"/>
      <c r="I153" s="525"/>
      <c r="J153" s="525"/>
      <c r="K153" s="525"/>
      <c r="L153" s="525"/>
      <c r="M153" s="525"/>
      <c r="N153" s="525"/>
      <c r="O153" s="525"/>
      <c r="P153" s="525"/>
      <c r="Q153" s="525"/>
      <c r="R153" s="525"/>
      <c r="S153" s="525"/>
      <c r="T153" s="525"/>
      <c r="U153" s="525"/>
      <c r="V153" s="525"/>
      <c r="W153" s="525"/>
      <c r="X153" s="561"/>
    </row>
    <row r="154" spans="1:35" s="512" customFormat="1" ht="26.25" customHeight="1" x14ac:dyDescent="0.4">
      <c r="A154" s="562"/>
      <c r="B154" s="1140" t="s">
        <v>1203</v>
      </c>
      <c r="C154" s="1140"/>
      <c r="D154" s="1140"/>
      <c r="E154" s="1140"/>
      <c r="F154" s="1140"/>
      <c r="G154" s="1140"/>
      <c r="H154" s="1140"/>
      <c r="I154" s="1140"/>
      <c r="J154" s="1140"/>
      <c r="K154" s="1140"/>
      <c r="L154" s="1140"/>
      <c r="M154" s="1140"/>
      <c r="N154" s="1140"/>
      <c r="O154" s="1140"/>
      <c r="P154" s="1140"/>
      <c r="Q154" s="1140"/>
      <c r="R154" s="1140"/>
      <c r="S154" s="1140"/>
      <c r="T154" s="1140"/>
      <c r="U154" s="1140"/>
      <c r="V154" s="1140"/>
      <c r="W154" s="1140"/>
      <c r="X154" s="563"/>
    </row>
    <row r="155" spans="1:35" s="512" customFormat="1" ht="26.25" customHeight="1" x14ac:dyDescent="0.4">
      <c r="A155" s="562"/>
      <c r="B155" s="393"/>
      <c r="C155" s="398"/>
      <c r="D155" s="398"/>
      <c r="E155" s="398"/>
      <c r="F155" s="398"/>
      <c r="G155" s="398"/>
      <c r="H155" s="398"/>
      <c r="I155" s="398"/>
      <c r="J155" s="398"/>
      <c r="K155" s="398"/>
      <c r="L155" s="398"/>
      <c r="M155" s="398"/>
      <c r="N155" s="398"/>
      <c r="O155" s="398"/>
      <c r="P155" s="398"/>
      <c r="Q155" s="398"/>
      <c r="R155" s="398"/>
      <c r="S155" s="398"/>
      <c r="T155" s="398"/>
      <c r="U155" s="398"/>
      <c r="V155" s="398"/>
      <c r="W155" s="398"/>
      <c r="X155" s="563"/>
    </row>
    <row r="156" spans="1:35" s="528" customFormat="1" ht="26.25" customHeight="1" x14ac:dyDescent="0.15">
      <c r="A156" s="564"/>
      <c r="B156" s="1349" t="s">
        <v>1204</v>
      </c>
      <c r="C156" s="1349"/>
      <c r="D156" s="1349"/>
      <c r="E156" s="1349"/>
      <c r="F156" s="1349"/>
      <c r="G156" s="1349"/>
      <c r="H156" s="1350"/>
      <c r="I156" s="565"/>
      <c r="J156" s="566" t="s">
        <v>1205</v>
      </c>
      <c r="K156" s="566"/>
      <c r="L156" s="1351" t="s">
        <v>1206</v>
      </c>
      <c r="M156" s="1351"/>
      <c r="N156" s="1351"/>
      <c r="O156" s="1351"/>
      <c r="P156" s="1351"/>
      <c r="Q156" s="1351"/>
      <c r="R156" s="1359"/>
      <c r="S156" s="1360"/>
      <c r="T156" s="1360"/>
      <c r="U156" s="1360"/>
      <c r="V156" s="1360"/>
      <c r="W156" s="1361"/>
      <c r="X156" s="567"/>
    </row>
    <row r="157" spans="1:35" s="528" customFormat="1" ht="26.25" customHeight="1" x14ac:dyDescent="0.4">
      <c r="A157" s="564"/>
      <c r="B157" s="1349" t="s">
        <v>1207</v>
      </c>
      <c r="C157" s="1349"/>
      <c r="D157" s="1349"/>
      <c r="E157" s="1349"/>
      <c r="F157" s="1349"/>
      <c r="G157" s="1349"/>
      <c r="H157" s="1350"/>
      <c r="I157" s="568"/>
      <c r="J157" s="566" t="s">
        <v>1205</v>
      </c>
      <c r="K157" s="566"/>
      <c r="L157" s="1351" t="s">
        <v>1142</v>
      </c>
      <c r="M157" s="1351"/>
      <c r="N157" s="1351"/>
      <c r="O157" s="1351"/>
      <c r="P157" s="1351"/>
      <c r="Q157" s="1352"/>
      <c r="R157" s="1353"/>
      <c r="S157" s="1353"/>
      <c r="T157" s="1353"/>
      <c r="U157" s="1353"/>
      <c r="V157" s="1353"/>
      <c r="W157" s="1353"/>
      <c r="X157" s="569"/>
      <c r="AD157" s="512"/>
      <c r="AE157" s="512"/>
      <c r="AF157" s="512"/>
      <c r="AG157" s="512"/>
      <c r="AH157" s="512"/>
      <c r="AI157" s="512"/>
    </row>
    <row r="158" spans="1:35" s="528" customFormat="1" ht="12.6" customHeight="1" thickBot="1" x14ac:dyDescent="0.2">
      <c r="A158" s="570"/>
      <c r="B158" s="571"/>
      <c r="C158" s="1354"/>
      <c r="D158" s="1354"/>
      <c r="E158" s="1354"/>
      <c r="F158" s="1354"/>
      <c r="G158" s="1354"/>
      <c r="H158" s="1354"/>
      <c r="I158" s="1354"/>
      <c r="J158" s="1354"/>
      <c r="K158" s="529"/>
      <c r="L158" s="529"/>
      <c r="M158" s="529"/>
      <c r="N158" s="529"/>
      <c r="O158" s="529"/>
      <c r="P158" s="529"/>
      <c r="Q158" s="529"/>
      <c r="R158" s="529"/>
      <c r="S158" s="529"/>
      <c r="T158" s="529"/>
      <c r="U158" s="529"/>
      <c r="V158" s="529"/>
      <c r="W158" s="529"/>
      <c r="X158" s="572"/>
    </row>
    <row r="159" spans="1:35" s="528" customFormat="1" ht="14.1" customHeight="1" thickBot="1" x14ac:dyDescent="0.2">
      <c r="A159" s="573"/>
      <c r="B159" s="574"/>
      <c r="C159" s="575"/>
      <c r="D159" s="575"/>
      <c r="E159" s="575"/>
      <c r="F159" s="575"/>
      <c r="G159" s="575"/>
      <c r="H159" s="575"/>
      <c r="I159" s="575"/>
      <c r="J159" s="575"/>
      <c r="K159" s="575"/>
      <c r="L159" s="575"/>
      <c r="M159" s="575"/>
      <c r="N159" s="575"/>
      <c r="O159" s="575"/>
      <c r="P159" s="575"/>
      <c r="Q159" s="575"/>
      <c r="R159" s="575"/>
      <c r="S159" s="575"/>
      <c r="T159" s="575"/>
      <c r="U159" s="575"/>
      <c r="V159" s="575"/>
      <c r="W159" s="575"/>
      <c r="X159" s="574"/>
    </row>
    <row r="160" spans="1:35" s="528" customFormat="1" ht="24" customHeight="1" x14ac:dyDescent="0.15">
      <c r="A160" s="576"/>
      <c r="B160" s="560" t="s">
        <v>1208</v>
      </c>
      <c r="C160" s="577"/>
      <c r="D160" s="577"/>
      <c r="E160" s="577"/>
      <c r="F160" s="577"/>
      <c r="G160" s="577"/>
      <c r="H160" s="577"/>
      <c r="I160" s="577"/>
      <c r="J160" s="577"/>
      <c r="K160" s="577"/>
      <c r="L160" s="577"/>
      <c r="M160" s="577"/>
      <c r="N160" s="578"/>
      <c r="O160" s="525"/>
      <c r="P160" s="525"/>
      <c r="Q160" s="525"/>
      <c r="R160" s="525"/>
      <c r="S160" s="525"/>
      <c r="T160" s="525"/>
      <c r="U160" s="525"/>
      <c r="V160" s="525"/>
      <c r="W160" s="525"/>
      <c r="X160" s="579"/>
    </row>
    <row r="161" spans="1:24" s="528" customFormat="1" ht="14.1" customHeight="1" x14ac:dyDescent="0.15">
      <c r="A161" s="580"/>
      <c r="B161" s="393"/>
      <c r="C161" s="447"/>
      <c r="D161" s="447"/>
      <c r="E161" s="447"/>
      <c r="F161" s="447"/>
      <c r="G161" s="447"/>
      <c r="H161" s="447"/>
      <c r="I161" s="447"/>
      <c r="J161" s="447"/>
      <c r="K161" s="447"/>
      <c r="L161" s="447"/>
      <c r="M161" s="447"/>
      <c r="N161" s="380"/>
      <c r="O161" s="398"/>
      <c r="P161" s="398"/>
      <c r="Q161" s="398"/>
      <c r="R161" s="398"/>
      <c r="S161" s="398"/>
      <c r="T161" s="398"/>
      <c r="U161" s="398"/>
      <c r="V161" s="398"/>
      <c r="W161" s="398"/>
      <c r="X161" s="581"/>
    </row>
    <row r="162" spans="1:24" s="528" customFormat="1" ht="24.6" customHeight="1" x14ac:dyDescent="0.15">
      <c r="A162" s="580"/>
      <c r="B162" s="393" t="s">
        <v>1209</v>
      </c>
      <c r="C162" s="447"/>
      <c r="D162" s="447"/>
      <c r="E162" s="447"/>
      <c r="F162" s="447"/>
      <c r="G162" s="447"/>
      <c r="H162" s="447"/>
      <c r="I162" s="447"/>
      <c r="J162" s="447"/>
      <c r="K162" s="447"/>
      <c r="L162" s="447"/>
      <c r="M162" s="447"/>
      <c r="N162" s="380"/>
      <c r="O162" s="398"/>
      <c r="P162" s="398"/>
      <c r="Q162" s="398"/>
      <c r="R162" s="398"/>
      <c r="S162" s="398"/>
      <c r="T162" s="398"/>
      <c r="U162" s="398"/>
      <c r="V162" s="398"/>
      <c r="W162" s="398"/>
      <c r="X162" s="581"/>
    </row>
    <row r="163" spans="1:24" s="528" customFormat="1" ht="24.6" customHeight="1" x14ac:dyDescent="0.15">
      <c r="A163" s="580"/>
      <c r="B163" s="1355" t="s">
        <v>1210</v>
      </c>
      <c r="C163" s="1355"/>
      <c r="D163" s="1355"/>
      <c r="E163" s="1355"/>
      <c r="F163" s="1355"/>
      <c r="G163" s="1355"/>
      <c r="H163" s="1355" t="s">
        <v>1211</v>
      </c>
      <c r="I163" s="1355"/>
      <c r="J163" s="1355"/>
      <c r="K163" s="1000"/>
      <c r="L163" s="379"/>
      <c r="M163" s="379"/>
      <c r="N163" s="380"/>
      <c r="O163" s="398"/>
      <c r="P163" s="398"/>
      <c r="Q163" s="398"/>
      <c r="R163" s="398"/>
      <c r="S163" s="398"/>
      <c r="T163" s="398"/>
      <c r="U163" s="398"/>
      <c r="V163" s="398"/>
      <c r="W163" s="398"/>
      <c r="X163" s="581"/>
    </row>
    <row r="164" spans="1:24" s="528" customFormat="1" ht="24.6" customHeight="1" x14ac:dyDescent="0.15">
      <c r="A164" s="580"/>
      <c r="B164" s="1345" t="s">
        <v>1212</v>
      </c>
      <c r="C164" s="1345"/>
      <c r="D164" s="1345"/>
      <c r="E164" s="1345"/>
      <c r="F164" s="1345"/>
      <c r="G164" s="1345"/>
      <c r="H164" s="1346"/>
      <c r="I164" s="1347"/>
      <c r="J164" s="1348"/>
      <c r="K164" s="1002"/>
      <c r="L164" s="379"/>
      <c r="M164" s="379"/>
      <c r="N164" s="380"/>
      <c r="O164" s="398"/>
      <c r="P164" s="398"/>
      <c r="Q164" s="398"/>
      <c r="R164" s="398"/>
      <c r="S164" s="398"/>
      <c r="T164" s="398"/>
      <c r="U164" s="398"/>
      <c r="V164" s="398"/>
      <c r="W164" s="398"/>
      <c r="X164" s="581"/>
    </row>
    <row r="165" spans="1:24" s="528" customFormat="1" ht="24.6" customHeight="1" x14ac:dyDescent="0.15">
      <c r="A165" s="580"/>
      <c r="B165" s="1345" t="s">
        <v>1213</v>
      </c>
      <c r="C165" s="1345"/>
      <c r="D165" s="1345"/>
      <c r="E165" s="1345"/>
      <c r="F165" s="1345"/>
      <c r="G165" s="1345"/>
      <c r="H165" s="1346"/>
      <c r="I165" s="1347"/>
      <c r="J165" s="1348"/>
      <c r="K165" s="1002"/>
      <c r="L165" s="379"/>
      <c r="M165" s="379"/>
      <c r="N165" s="380"/>
      <c r="O165" s="398"/>
      <c r="P165" s="398"/>
      <c r="Q165" s="398"/>
      <c r="R165" s="398"/>
      <c r="S165" s="398"/>
      <c r="T165" s="398"/>
      <c r="U165" s="398"/>
      <c r="V165" s="398"/>
      <c r="W165" s="398"/>
      <c r="X165" s="581"/>
    </row>
    <row r="166" spans="1:24" s="528" customFormat="1" ht="24.6" customHeight="1" x14ac:dyDescent="0.15">
      <c r="A166" s="580"/>
      <c r="B166" s="1345" t="s">
        <v>1214</v>
      </c>
      <c r="C166" s="1345"/>
      <c r="D166" s="1345"/>
      <c r="E166" s="1345"/>
      <c r="F166" s="1345"/>
      <c r="G166" s="1345"/>
      <c r="H166" s="1346"/>
      <c r="I166" s="1347"/>
      <c r="J166" s="1348"/>
      <c r="K166" s="1002"/>
      <c r="L166" s="379"/>
      <c r="M166" s="379"/>
      <c r="N166" s="380"/>
      <c r="O166" s="398"/>
      <c r="P166" s="398"/>
      <c r="Q166" s="398"/>
      <c r="R166" s="398"/>
      <c r="S166" s="398"/>
      <c r="T166" s="398"/>
      <c r="U166" s="398"/>
      <c r="V166" s="398"/>
      <c r="W166" s="398"/>
      <c r="X166" s="581"/>
    </row>
    <row r="167" spans="1:24" s="528" customFormat="1" ht="24.6" customHeight="1" x14ac:dyDescent="0.15">
      <c r="A167" s="580"/>
      <c r="B167" s="1345" t="s">
        <v>1215</v>
      </c>
      <c r="C167" s="1345"/>
      <c r="D167" s="1345"/>
      <c r="E167" s="1345"/>
      <c r="F167" s="1345"/>
      <c r="G167" s="1345"/>
      <c r="H167" s="1346"/>
      <c r="I167" s="1347"/>
      <c r="J167" s="1348"/>
      <c r="K167" s="1002"/>
      <c r="L167" s="379"/>
      <c r="M167" s="379"/>
      <c r="N167" s="380"/>
      <c r="O167" s="398"/>
      <c r="P167" s="398"/>
      <c r="Q167" s="398"/>
      <c r="R167" s="398"/>
      <c r="S167" s="398"/>
      <c r="T167" s="398"/>
      <c r="U167" s="398"/>
      <c r="V167" s="398"/>
      <c r="W167" s="398"/>
      <c r="X167" s="581"/>
    </row>
    <row r="168" spans="1:24" s="528" customFormat="1" ht="24.6" customHeight="1" x14ac:dyDescent="0.15">
      <c r="A168" s="580"/>
      <c r="B168" s="1345" t="s">
        <v>1216</v>
      </c>
      <c r="C168" s="1345"/>
      <c r="D168" s="1345"/>
      <c r="E168" s="1345"/>
      <c r="F168" s="1345"/>
      <c r="G168" s="1345"/>
      <c r="H168" s="1346"/>
      <c r="I168" s="1347"/>
      <c r="J168" s="1348"/>
      <c r="K168" s="1002"/>
      <c r="L168" s="379"/>
      <c r="M168" s="379"/>
      <c r="N168" s="380"/>
      <c r="O168" s="398"/>
      <c r="P168" s="398"/>
      <c r="Q168" s="398"/>
      <c r="R168" s="398"/>
      <c r="S168" s="398"/>
      <c r="T168" s="398"/>
      <c r="U168" s="398"/>
      <c r="V168" s="398"/>
      <c r="W168" s="398"/>
      <c r="X168" s="581"/>
    </row>
    <row r="169" spans="1:24" s="528" customFormat="1" ht="24.6" customHeight="1" x14ac:dyDescent="0.15">
      <c r="A169" s="580"/>
      <c r="B169" s="1345" t="s">
        <v>1217</v>
      </c>
      <c r="C169" s="1345"/>
      <c r="D169" s="1345"/>
      <c r="E169" s="1345"/>
      <c r="F169" s="1345"/>
      <c r="G169" s="1345"/>
      <c r="H169" s="1346"/>
      <c r="I169" s="1347"/>
      <c r="J169" s="1348"/>
      <c r="K169" s="1002"/>
      <c r="L169" s="379"/>
      <c r="M169" s="379"/>
      <c r="N169" s="380"/>
      <c r="O169" s="398"/>
      <c r="P169" s="398"/>
      <c r="Q169" s="398"/>
      <c r="R169" s="398"/>
      <c r="S169" s="398"/>
      <c r="T169" s="398"/>
      <c r="U169" s="398"/>
      <c r="V169" s="398"/>
      <c r="W169" s="398"/>
      <c r="X169" s="581"/>
    </row>
    <row r="170" spans="1:24" s="528" customFormat="1" ht="14.1" customHeight="1" thickBot="1" x14ac:dyDescent="0.2">
      <c r="A170" s="570"/>
      <c r="B170" s="571"/>
      <c r="C170" s="582"/>
      <c r="D170" s="582"/>
      <c r="E170" s="582"/>
      <c r="F170" s="582"/>
      <c r="G170" s="582"/>
      <c r="H170" s="582"/>
      <c r="I170" s="582"/>
      <c r="J170" s="582"/>
      <c r="K170" s="582"/>
      <c r="L170" s="582"/>
      <c r="M170" s="582"/>
      <c r="N170" s="582"/>
      <c r="O170" s="582"/>
      <c r="P170" s="582"/>
      <c r="Q170" s="582"/>
      <c r="R170" s="582"/>
      <c r="S170" s="582"/>
      <c r="T170" s="582"/>
      <c r="U170" s="582"/>
      <c r="V170" s="582"/>
      <c r="W170" s="582"/>
      <c r="X170" s="572"/>
    </row>
    <row r="171" spans="1:24" s="528" customFormat="1" ht="14.1" customHeight="1" x14ac:dyDescent="0.15">
      <c r="A171" s="583"/>
      <c r="B171" s="584"/>
      <c r="C171" s="585"/>
      <c r="D171" s="585"/>
      <c r="E171" s="585"/>
      <c r="F171" s="585"/>
      <c r="G171" s="585"/>
      <c r="H171" s="585"/>
      <c r="I171" s="586"/>
      <c r="J171" s="560"/>
      <c r="K171" s="560"/>
      <c r="L171" s="560"/>
      <c r="M171" s="560"/>
      <c r="N171" s="560"/>
      <c r="O171" s="560"/>
      <c r="P171" s="585"/>
      <c r="Q171" s="585"/>
      <c r="R171" s="585"/>
      <c r="S171" s="585"/>
      <c r="T171" s="585"/>
      <c r="U171" s="585"/>
      <c r="V171" s="585"/>
      <c r="W171" s="585"/>
      <c r="X171" s="586"/>
    </row>
    <row r="172" spans="1:24" s="512" customFormat="1" ht="24.75" customHeight="1" x14ac:dyDescent="0.4">
      <c r="A172" s="468" t="s">
        <v>424</v>
      </c>
      <c r="M172" s="530"/>
      <c r="N172" s="530"/>
      <c r="O172" s="530"/>
      <c r="P172" s="530"/>
      <c r="S172" s="530"/>
      <c r="T172" s="530"/>
    </row>
    <row r="173" spans="1:24" s="512" customFormat="1" ht="90.95" customHeight="1" x14ac:dyDescent="0.4">
      <c r="A173" s="379"/>
      <c r="B173" s="1163" t="s">
        <v>1218</v>
      </c>
      <c r="C173" s="1163"/>
      <c r="D173" s="1163"/>
      <c r="E173" s="1163"/>
      <c r="F173" s="1163"/>
      <c r="G173" s="1163"/>
      <c r="H173" s="1163"/>
      <c r="I173" s="1163"/>
      <c r="J173" s="1163"/>
      <c r="K173" s="1163"/>
      <c r="L173" s="1163"/>
      <c r="M173" s="1163"/>
      <c r="N173" s="1163"/>
      <c r="O173" s="1163"/>
      <c r="P173" s="1163"/>
      <c r="Q173" s="1163"/>
      <c r="R173" s="1163"/>
      <c r="S173" s="1163"/>
      <c r="T173" s="1163"/>
      <c r="U173" s="1163"/>
      <c r="V173" s="1163"/>
      <c r="W173" s="1163"/>
    </row>
    <row r="174" spans="1:24" s="380" customFormat="1" ht="26.45" customHeight="1" x14ac:dyDescent="0.15">
      <c r="B174" s="1322" t="s">
        <v>25</v>
      </c>
      <c r="C174" s="1067"/>
      <c r="D174" s="1067"/>
      <c r="E174" s="1067"/>
      <c r="F174" s="1067"/>
      <c r="G174" s="1067"/>
      <c r="H174" s="1067"/>
      <c r="I174" s="1067"/>
      <c r="J174" s="1067"/>
      <c r="K174" s="1067"/>
      <c r="L174" s="1067"/>
      <c r="M174" s="1067"/>
      <c r="N174" s="1068"/>
      <c r="O174" s="1322" t="s">
        <v>24</v>
      </c>
      <c r="P174" s="1067"/>
      <c r="Q174" s="1068"/>
      <c r="R174" s="1327" t="s">
        <v>1219</v>
      </c>
      <c r="S174" s="1328"/>
      <c r="T174" s="1329"/>
    </row>
    <row r="175" spans="1:24" s="380" customFormat="1" ht="26.45" customHeight="1" x14ac:dyDescent="0.15">
      <c r="B175" s="1323"/>
      <c r="C175" s="1069"/>
      <c r="D175" s="1069"/>
      <c r="E175" s="1069"/>
      <c r="F175" s="1069"/>
      <c r="G175" s="1069"/>
      <c r="H175" s="1069"/>
      <c r="I175" s="1069"/>
      <c r="J175" s="1069"/>
      <c r="K175" s="1069"/>
      <c r="L175" s="1069"/>
      <c r="M175" s="1069"/>
      <c r="N175" s="1070"/>
      <c r="O175" s="1324"/>
      <c r="P175" s="1325"/>
      <c r="Q175" s="1326"/>
      <c r="R175" s="1330"/>
      <c r="S175" s="1331"/>
      <c r="T175" s="1332"/>
    </row>
    <row r="176" spans="1:24" s="380" customFormat="1" ht="28.5" customHeight="1" x14ac:dyDescent="0.15">
      <c r="B176" s="1339" t="s">
        <v>64</v>
      </c>
      <c r="C176" s="1341"/>
      <c r="D176" s="1339" t="s">
        <v>13</v>
      </c>
      <c r="E176" s="1340"/>
      <c r="F176" s="1340"/>
      <c r="G176" s="1341"/>
      <c r="H176" s="1339" t="s">
        <v>60</v>
      </c>
      <c r="I176" s="1340"/>
      <c r="J176" s="1340"/>
      <c r="K176" s="1340"/>
      <c r="L176" s="1340"/>
      <c r="M176" s="1340"/>
      <c r="N176" s="1341"/>
      <c r="O176" s="587"/>
      <c r="P176" s="1333" t="s">
        <v>1220</v>
      </c>
      <c r="Q176" s="1334"/>
      <c r="R176" s="587"/>
      <c r="S176" s="1333" t="s">
        <v>1220</v>
      </c>
      <c r="T176" s="1334"/>
      <c r="U176" s="384"/>
      <c r="V176" s="384"/>
    </row>
    <row r="177" spans="2:33" s="380" customFormat="1" ht="30.75" customHeight="1" x14ac:dyDescent="0.15">
      <c r="B177" s="1548"/>
      <c r="C177" s="1549"/>
      <c r="D177" s="1563"/>
      <c r="E177" s="1564"/>
      <c r="F177" s="1564"/>
      <c r="G177" s="1565"/>
      <c r="H177" s="1342"/>
      <c r="I177" s="1343"/>
      <c r="J177" s="1343"/>
      <c r="K177" s="1343"/>
      <c r="L177" s="1343"/>
      <c r="M177" s="1343"/>
      <c r="N177" s="1344"/>
      <c r="O177" s="1335"/>
      <c r="P177" s="1336"/>
      <c r="Q177" s="591"/>
      <c r="R177" s="1335"/>
      <c r="S177" s="1336"/>
      <c r="T177" s="591"/>
      <c r="U177" s="381"/>
      <c r="V177" s="381"/>
      <c r="AA177" s="380" t="s">
        <v>1221</v>
      </c>
      <c r="AG177" s="380" t="str">
        <f>IF(D177=【選択肢】!S69,61,IF(活動計画書!D177=【選択肢】!S70,62,IF(活動計画書!D177=【選択肢】!S71,63,IF(活動計画書!D177=【選択肢】!S72,64,IF(活動計画書!D177=【選択肢】!S73,65,IF(活動計画書!D177=【選択肢】!S74,66,""))))))</f>
        <v/>
      </c>
    </row>
    <row r="178" spans="2:33" s="380" customFormat="1" ht="30.75" customHeight="1" x14ac:dyDescent="0.15">
      <c r="B178" s="1486"/>
      <c r="C178" s="1487"/>
      <c r="D178" s="1342"/>
      <c r="E178" s="1343"/>
      <c r="F178" s="1343"/>
      <c r="G178" s="1344"/>
      <c r="H178" s="1342"/>
      <c r="I178" s="1343"/>
      <c r="J178" s="1343"/>
      <c r="K178" s="1343"/>
      <c r="L178" s="1343"/>
      <c r="M178" s="1343"/>
      <c r="N178" s="1344"/>
      <c r="O178" s="1335"/>
      <c r="P178" s="1336"/>
      <c r="Q178" s="591"/>
      <c r="R178" s="1335"/>
      <c r="S178" s="1336"/>
      <c r="T178" s="591"/>
      <c r="U178" s="381"/>
      <c r="V178" s="381"/>
      <c r="AA178" s="380" t="s">
        <v>1222</v>
      </c>
      <c r="AG178" s="380" t="str">
        <f>IF(D178=【選択肢】!S69,61,IF(活動計画書!D178=【選択肢】!S70,62,IF(活動計画書!D178=【選択肢】!S71,63,IF(活動計画書!D178=【選択肢】!S72,64,IF(活動計画書!D178=【選択肢】!S73,65,IF(活動計画書!D178=【選択肢】!S74,66,""))))))</f>
        <v/>
      </c>
    </row>
    <row r="179" spans="2:33" s="380" customFormat="1" ht="30.75" customHeight="1" x14ac:dyDescent="0.15">
      <c r="B179" s="1486"/>
      <c r="C179" s="1487"/>
      <c r="D179" s="1342"/>
      <c r="E179" s="1343"/>
      <c r="F179" s="1343"/>
      <c r="G179" s="1344"/>
      <c r="H179" s="1342"/>
      <c r="I179" s="1343"/>
      <c r="J179" s="1343"/>
      <c r="K179" s="1343"/>
      <c r="L179" s="1343"/>
      <c r="M179" s="1343"/>
      <c r="N179" s="1344"/>
      <c r="O179" s="1335"/>
      <c r="P179" s="1336"/>
      <c r="Q179" s="591"/>
      <c r="R179" s="1335"/>
      <c r="S179" s="1336"/>
      <c r="T179" s="591"/>
      <c r="U179" s="381"/>
      <c r="V179" s="381"/>
      <c r="AG179" s="380" t="str">
        <f>IF(D179=【選択肢】!S69,61,IF(活動計画書!D179=【選択肢】!S70,62,IF(活動計画書!D179=【選択肢】!S71,63,IF(活動計画書!D179=【選択肢】!S72,64,IF(活動計画書!D179=【選択肢】!S73,65,IF(活動計画書!D179=【選択肢】!S74,66,""))))))</f>
        <v/>
      </c>
    </row>
    <row r="180" spans="2:33" s="380" customFormat="1" ht="30.75" customHeight="1" x14ac:dyDescent="0.15">
      <c r="B180" s="1486"/>
      <c r="C180" s="1487"/>
      <c r="D180" s="1342"/>
      <c r="E180" s="1343"/>
      <c r="F180" s="1343"/>
      <c r="G180" s="1344"/>
      <c r="H180" s="1342"/>
      <c r="I180" s="1343"/>
      <c r="J180" s="1343"/>
      <c r="K180" s="1343"/>
      <c r="L180" s="1343"/>
      <c r="M180" s="1343"/>
      <c r="N180" s="1344"/>
      <c r="O180" s="1335"/>
      <c r="P180" s="1336"/>
      <c r="Q180" s="591"/>
      <c r="R180" s="1335"/>
      <c r="S180" s="1336"/>
      <c r="T180" s="591"/>
      <c r="U180" s="381"/>
      <c r="V180" s="381"/>
      <c r="AG180" s="380" t="str">
        <f>IF(D180=【選択肢】!S69,61,IF(活動計画書!D180=【選択肢】!S70,62,IF(活動計画書!D180=【選択肢】!S71,63,IF(活動計画書!D180=【選択肢】!S72,64,IF(活動計画書!D180=【選択肢】!S73,65,IF(活動計画書!D180=【選択肢】!S74,66,""))))))</f>
        <v/>
      </c>
    </row>
    <row r="181" spans="2:33" s="380" customFormat="1" ht="30.75" customHeight="1" x14ac:dyDescent="0.15">
      <c r="B181" s="1486"/>
      <c r="C181" s="1487"/>
      <c r="D181" s="1342"/>
      <c r="E181" s="1343"/>
      <c r="F181" s="1343"/>
      <c r="G181" s="1344"/>
      <c r="H181" s="1342"/>
      <c r="I181" s="1343"/>
      <c r="J181" s="1343"/>
      <c r="K181" s="1343"/>
      <c r="L181" s="1343"/>
      <c r="M181" s="1343"/>
      <c r="N181" s="1344"/>
      <c r="O181" s="1316"/>
      <c r="P181" s="1317"/>
      <c r="Q181" s="591"/>
      <c r="R181" s="1316"/>
      <c r="S181" s="1317"/>
      <c r="T181" s="591"/>
      <c r="U181" s="381"/>
      <c r="V181" s="381"/>
      <c r="AG181" s="380" t="str">
        <f>IF(D181=【選択肢】!S69,61,IF(活動計画書!D181=【選択肢】!S70,62,IF(活動計画書!D181=【選択肢】!S71,63,IF(活動計画書!D181=【選択肢】!S72,64,IF(活動計画書!D181=【選択肢】!S73,65,IF(活動計画書!D181=【選択肢】!S74,66,""))))))</f>
        <v/>
      </c>
    </row>
    <row r="182" spans="2:33" s="380" customFormat="1" ht="30.75" customHeight="1" x14ac:dyDescent="0.15">
      <c r="B182" s="1486"/>
      <c r="C182" s="1487"/>
      <c r="D182" s="1342"/>
      <c r="E182" s="1343"/>
      <c r="F182" s="1343"/>
      <c r="G182" s="1344"/>
      <c r="H182" s="1342"/>
      <c r="I182" s="1343"/>
      <c r="J182" s="1343"/>
      <c r="K182" s="1343"/>
      <c r="L182" s="1343"/>
      <c r="M182" s="1343"/>
      <c r="N182" s="1344"/>
      <c r="O182" s="1318"/>
      <c r="P182" s="1319"/>
      <c r="Q182" s="591"/>
      <c r="R182" s="1318"/>
      <c r="S182" s="1319"/>
      <c r="T182" s="591"/>
      <c r="U182" s="381"/>
      <c r="V182" s="381"/>
      <c r="AG182" s="380" t="str">
        <f>IF(D182=【選択肢】!S69,61,IF(活動計画書!D182=【選択肢】!S70,62,IF(活動計画書!D182=【選択肢】!S71,63,IF(活動計画書!D182=【選択肢】!S72,64,IF(活動計画書!D182=【選択肢】!S73,65,IF(活動計画書!D182=【選択肢】!S74,66,""))))))</f>
        <v/>
      </c>
    </row>
    <row r="183" spans="2:33" s="380" customFormat="1" ht="30.75" customHeight="1" x14ac:dyDescent="0.15">
      <c r="B183" s="1486"/>
      <c r="C183" s="1487"/>
      <c r="D183" s="1342"/>
      <c r="E183" s="1343"/>
      <c r="F183" s="1343"/>
      <c r="G183" s="1344"/>
      <c r="H183" s="1342"/>
      <c r="I183" s="1343"/>
      <c r="J183" s="1343"/>
      <c r="K183" s="1343"/>
      <c r="L183" s="1343"/>
      <c r="M183" s="1343"/>
      <c r="N183" s="1344"/>
      <c r="O183" s="1318"/>
      <c r="P183" s="1319"/>
      <c r="Q183" s="591"/>
      <c r="R183" s="1318"/>
      <c r="S183" s="1319"/>
      <c r="T183" s="591"/>
      <c r="U183" s="381"/>
      <c r="V183" s="381"/>
      <c r="AG183" s="380" t="str">
        <f>IF(D183=【選択肢】!S69,61,IF(活動計画書!D183=【選択肢】!S70,62,IF(活動計画書!D183=【選択肢】!S71,63,IF(活動計画書!D183=【選択肢】!S72,64,IF(活動計画書!D183=【選択肢】!S73,65,IF(活動計画書!D183=【選択肢】!S74,66,""))))))</f>
        <v/>
      </c>
    </row>
    <row r="184" spans="2:33" s="380" customFormat="1" ht="30.75" customHeight="1" x14ac:dyDescent="0.15">
      <c r="B184" s="1486"/>
      <c r="C184" s="1487"/>
      <c r="D184" s="1342"/>
      <c r="E184" s="1343"/>
      <c r="F184" s="1343"/>
      <c r="G184" s="1344"/>
      <c r="H184" s="1342"/>
      <c r="I184" s="1343"/>
      <c r="J184" s="1343"/>
      <c r="K184" s="1343"/>
      <c r="L184" s="1343"/>
      <c r="M184" s="1343"/>
      <c r="N184" s="1344"/>
      <c r="O184" s="1318"/>
      <c r="P184" s="1319"/>
      <c r="Q184" s="591"/>
      <c r="R184" s="1318"/>
      <c r="S184" s="1319"/>
      <c r="T184" s="591"/>
      <c r="U184" s="381"/>
      <c r="V184" s="381"/>
      <c r="AG184" s="380" t="str">
        <f>IF(D184=【選択肢】!S69,61,IF(活動計画書!D184=【選択肢】!S70,62,IF(活動計画書!D184=【選択肢】!S71,63,IF(活動計画書!D184=【選択肢】!S72,64,IF(活動計画書!D184=【選択肢】!S73,65,IF(活動計画書!D184=【選択肢】!S74,66,""))))))</f>
        <v/>
      </c>
    </row>
    <row r="185" spans="2:33" s="380" customFormat="1" ht="30.75" customHeight="1" x14ac:dyDescent="0.15">
      <c r="B185" s="592"/>
      <c r="C185" s="593"/>
      <c r="D185" s="588"/>
      <c r="E185" s="589"/>
      <c r="F185" s="589"/>
      <c r="G185" s="590"/>
      <c r="H185" s="588"/>
      <c r="I185" s="589"/>
      <c r="J185" s="589"/>
      <c r="K185" s="589"/>
      <c r="L185" s="589"/>
      <c r="M185" s="589"/>
      <c r="N185" s="590"/>
      <c r="O185" s="594"/>
      <c r="P185" s="595"/>
      <c r="Q185" s="591"/>
      <c r="R185" s="594"/>
      <c r="S185" s="595"/>
      <c r="T185" s="591"/>
      <c r="U185" s="381"/>
      <c r="V185" s="381"/>
      <c r="AG185" s="380" t="str">
        <f>IF(D185=【選択肢】!S69,61,IF(活動計画書!D185=【選択肢】!S70,62,IF(活動計画書!D185=【選択肢】!S71,63,IF(活動計画書!D185=【選択肢】!S72,64,IF(活動計画書!D185=【選択肢】!S73,65,IF(活動計画書!D185=【選択肢】!S74,66,""))))))</f>
        <v/>
      </c>
    </row>
    <row r="186" spans="2:33" s="380" customFormat="1" ht="30.75" customHeight="1" x14ac:dyDescent="0.15">
      <c r="B186" s="1486"/>
      <c r="C186" s="1487"/>
      <c r="D186" s="1342"/>
      <c r="E186" s="1343"/>
      <c r="F186" s="1343"/>
      <c r="G186" s="1344"/>
      <c r="H186" s="1342"/>
      <c r="I186" s="1343"/>
      <c r="J186" s="1343"/>
      <c r="K186" s="1343"/>
      <c r="L186" s="1343"/>
      <c r="M186" s="1343"/>
      <c r="N186" s="1344"/>
      <c r="O186" s="1318"/>
      <c r="P186" s="1319"/>
      <c r="Q186" s="591"/>
      <c r="R186" s="1318"/>
      <c r="S186" s="1319"/>
      <c r="T186" s="591"/>
      <c r="U186" s="381"/>
      <c r="V186" s="381"/>
      <c r="AG186" s="380" t="str">
        <f>IF(D186=【選択肢】!S69,61,IF(活動計画書!D186=【選択肢】!S70,62,IF(活動計画書!D186=【選択肢】!S71,63,IF(活動計画書!D186=【選択肢】!S72,64,IF(活動計画書!D186=【選択肢】!S73,65,IF(活動計画書!D186=【選択肢】!S74,66,""))))))</f>
        <v/>
      </c>
    </row>
    <row r="187" spans="2:33" s="380" customFormat="1" ht="25.5" customHeight="1" x14ac:dyDescent="0.15">
      <c r="B187" s="1486"/>
      <c r="C187" s="1487"/>
      <c r="D187" s="1342"/>
      <c r="E187" s="1343"/>
      <c r="F187" s="1343"/>
      <c r="G187" s="1344"/>
      <c r="H187" s="1342"/>
      <c r="I187" s="1343"/>
      <c r="J187" s="1343"/>
      <c r="K187" s="1343"/>
      <c r="L187" s="1343"/>
      <c r="M187" s="1343"/>
      <c r="N187" s="1344"/>
      <c r="O187" s="1318"/>
      <c r="P187" s="1319"/>
      <c r="Q187" s="591"/>
      <c r="R187" s="1318"/>
      <c r="S187" s="1319"/>
      <c r="T187" s="591"/>
      <c r="U187" s="381"/>
      <c r="V187" s="381"/>
      <c r="AG187" s="380" t="str">
        <f>IF(D187=【選択肢】!S69,61,IF(活動計画書!D187=【選択肢】!S70,62,IF(活動計画書!D187=【選択肢】!S71,63,IF(活動計画書!D187=【選択肢】!S72,64,IF(活動計画書!D187=【選択肢】!S73,65,IF(活動計画書!D187=【選択肢】!S74,66,""))))))</f>
        <v/>
      </c>
    </row>
    <row r="188" spans="2:33" s="380" customFormat="1" ht="21.75" customHeight="1" x14ac:dyDescent="0.15">
      <c r="B188" s="1546"/>
      <c r="C188" s="1547"/>
      <c r="D188" s="1338" t="s">
        <v>448</v>
      </c>
      <c r="E188" s="1338"/>
      <c r="F188" s="1338"/>
      <c r="G188" s="1338"/>
      <c r="H188" s="1338"/>
      <c r="I188" s="1338"/>
      <c r="J188" s="1338"/>
      <c r="K188" s="1338"/>
      <c r="L188" s="1338"/>
      <c r="M188" s="1338"/>
      <c r="N188" s="1338"/>
      <c r="O188" s="1552"/>
      <c r="P188" s="1552"/>
      <c r="Q188" s="531"/>
      <c r="R188" s="531"/>
      <c r="S188" s="531"/>
      <c r="T188" s="531"/>
      <c r="U188" s="531"/>
      <c r="V188" s="532"/>
      <c r="Z188" s="380" t="s">
        <v>547</v>
      </c>
    </row>
    <row r="189" spans="2:33" s="380" customFormat="1" ht="12.75" customHeight="1" x14ac:dyDescent="0.15">
      <c r="B189" s="390"/>
      <c r="C189" s="390"/>
      <c r="D189" s="533"/>
      <c r="E189" s="533"/>
      <c r="F189" s="533"/>
      <c r="G189" s="533"/>
      <c r="H189" s="533"/>
      <c r="I189" s="533"/>
      <c r="J189" s="533"/>
      <c r="K189" s="533"/>
      <c r="L189" s="533"/>
      <c r="M189" s="533"/>
      <c r="N189" s="533"/>
      <c r="O189" s="381"/>
      <c r="P189" s="381"/>
      <c r="Q189" s="381"/>
      <c r="R189" s="381"/>
      <c r="S189" s="381"/>
      <c r="T189" s="381"/>
      <c r="U189" s="381"/>
    </row>
    <row r="190" spans="2:33" s="380" customFormat="1" ht="26.25" customHeight="1" x14ac:dyDescent="0.15">
      <c r="B190" s="1432" t="s">
        <v>636</v>
      </c>
      <c r="C190" s="1432"/>
      <c r="D190" s="1432"/>
      <c r="E190" s="1432"/>
      <c r="F190" s="1432"/>
      <c r="G190" s="1432"/>
      <c r="H190" s="479"/>
      <c r="I190" s="543"/>
      <c r="J190" s="1320" t="s">
        <v>1223</v>
      </c>
      <c r="K190" s="1321"/>
      <c r="L190" s="1321"/>
      <c r="M190" s="1321"/>
      <c r="N190" s="1321"/>
      <c r="O190" s="1321"/>
      <c r="P190" s="534"/>
      <c r="Q190" s="535"/>
      <c r="R190" s="535"/>
      <c r="S190" s="596"/>
      <c r="T190" s="1337" t="s">
        <v>637</v>
      </c>
      <c r="U190" s="1337"/>
      <c r="V190" s="1337"/>
      <c r="W190" s="1337"/>
      <c r="X190" s="1337"/>
    </row>
    <row r="191" spans="2:33" s="380" customFormat="1" ht="40.5" customHeight="1" x14ac:dyDescent="0.15">
      <c r="B191" s="1140" t="s">
        <v>748</v>
      </c>
      <c r="C191" s="1140"/>
      <c r="D191" s="1140"/>
      <c r="E191" s="1140"/>
      <c r="F191" s="1140"/>
      <c r="G191" s="1140"/>
      <c r="H191" s="1140"/>
      <c r="I191" s="1140"/>
      <c r="J191" s="1140"/>
      <c r="K191" s="1140"/>
      <c r="L191" s="1140"/>
      <c r="M191" s="1140"/>
      <c r="N191" s="1140"/>
      <c r="O191" s="1140"/>
      <c r="P191" s="1140"/>
      <c r="Q191" s="1140"/>
      <c r="R191" s="1140"/>
      <c r="S191" s="1140"/>
      <c r="T191" s="1140"/>
      <c r="U191" s="1140"/>
      <c r="V191" s="1140"/>
      <c r="W191" s="1140"/>
      <c r="X191" s="527"/>
    </row>
    <row r="192" spans="2:33" s="380" customFormat="1" ht="13.5" customHeight="1" x14ac:dyDescent="0.15">
      <c r="B192" s="447"/>
      <c r="C192" s="447"/>
      <c r="D192" s="447"/>
      <c r="E192" s="447"/>
      <c r="F192" s="447"/>
      <c r="G192" s="447"/>
      <c r="H192" s="447"/>
      <c r="I192" s="447"/>
      <c r="J192" s="447"/>
      <c r="K192" s="447"/>
      <c r="L192" s="447"/>
      <c r="M192" s="447"/>
      <c r="N192" s="447"/>
      <c r="O192" s="447"/>
      <c r="P192" s="447"/>
      <c r="Q192" s="447"/>
      <c r="R192" s="447"/>
      <c r="S192" s="447"/>
      <c r="T192" s="447"/>
      <c r="U192" s="447"/>
      <c r="V192" s="447"/>
      <c r="W192" s="447"/>
      <c r="X192" s="527"/>
    </row>
  </sheetData>
  <sheetProtection sheet="1" formatCells="0"/>
  <dataConsolidate/>
  <mergeCells count="381">
    <mergeCell ref="F30:G30"/>
    <mergeCell ref="C31:E31"/>
    <mergeCell ref="B93:J93"/>
    <mergeCell ref="C43:E43"/>
    <mergeCell ref="I43:M43"/>
    <mergeCell ref="I39:M39"/>
    <mergeCell ref="B45:M45"/>
    <mergeCell ref="C110:M110"/>
    <mergeCell ref="C109:M109"/>
    <mergeCell ref="D88:J88"/>
    <mergeCell ref="D89:J89"/>
    <mergeCell ref="B28:B31"/>
    <mergeCell ref="C28:E28"/>
    <mergeCell ref="F28:G28"/>
    <mergeCell ref="I28:M28"/>
    <mergeCell ref="C47:E47"/>
    <mergeCell ref="B51:D51"/>
    <mergeCell ref="F43:G43"/>
    <mergeCell ref="F41:G41"/>
    <mergeCell ref="F39:G39"/>
    <mergeCell ref="I31:M31"/>
    <mergeCell ref="C29:E29"/>
    <mergeCell ref="M83:W83"/>
    <mergeCell ref="M84:W84"/>
    <mergeCell ref="W143:W144"/>
    <mergeCell ref="O186:P186"/>
    <mergeCell ref="O180:P180"/>
    <mergeCell ref="E65:G65"/>
    <mergeCell ref="D78:J78"/>
    <mergeCell ref="D79:J79"/>
    <mergeCell ref="D83:J83"/>
    <mergeCell ref="B74:C75"/>
    <mergeCell ref="D75:J75"/>
    <mergeCell ref="D147:I147"/>
    <mergeCell ref="D146:I146"/>
    <mergeCell ref="D148:I148"/>
    <mergeCell ref="D91:J91"/>
    <mergeCell ref="E136:J136"/>
    <mergeCell ref="E135:J135"/>
    <mergeCell ref="C135:D140"/>
    <mergeCell ref="E121:J121"/>
    <mergeCell ref="E124:J124"/>
    <mergeCell ref="E125:J125"/>
    <mergeCell ref="E127:J127"/>
    <mergeCell ref="J143:V144"/>
    <mergeCell ref="L151:V151"/>
    <mergeCell ref="D177:G177"/>
    <mergeCell ref="O177:P177"/>
    <mergeCell ref="O178:P178"/>
    <mergeCell ref="O179:P179"/>
    <mergeCell ref="O188:P188"/>
    <mergeCell ref="H183:N183"/>
    <mergeCell ref="H184:N184"/>
    <mergeCell ref="H186:N186"/>
    <mergeCell ref="H176:N176"/>
    <mergeCell ref="H177:N177"/>
    <mergeCell ref="B24:B27"/>
    <mergeCell ref="F26:G26"/>
    <mergeCell ref="I26:M26"/>
    <mergeCell ref="C27:E27"/>
    <mergeCell ref="F25:G25"/>
    <mergeCell ref="C26:E26"/>
    <mergeCell ref="F27:G27"/>
    <mergeCell ref="I27:M27"/>
    <mergeCell ref="C124:D127"/>
    <mergeCell ref="E123:J123"/>
    <mergeCell ref="C24:E24"/>
    <mergeCell ref="F31:G31"/>
    <mergeCell ref="F32:H33"/>
    <mergeCell ref="C38:E38"/>
    <mergeCell ref="F38:H38"/>
    <mergeCell ref="B184:C184"/>
    <mergeCell ref="C21:E21"/>
    <mergeCell ref="I21:M21"/>
    <mergeCell ref="F21:G21"/>
    <mergeCell ref="C20:E20"/>
    <mergeCell ref="C22:E22"/>
    <mergeCell ref="F22:G22"/>
    <mergeCell ref="I22:M22"/>
    <mergeCell ref="C23:E23"/>
    <mergeCell ref="F23:G23"/>
    <mergeCell ref="I23:M23"/>
    <mergeCell ref="B8:B9"/>
    <mergeCell ref="B10:B11"/>
    <mergeCell ref="B190:G190"/>
    <mergeCell ref="B32:B33"/>
    <mergeCell ref="C32:E32"/>
    <mergeCell ref="I32:M32"/>
    <mergeCell ref="B46:B47"/>
    <mergeCell ref="I46:M46"/>
    <mergeCell ref="F46:H47"/>
    <mergeCell ref="C46:E46"/>
    <mergeCell ref="B186:C186"/>
    <mergeCell ref="D182:G182"/>
    <mergeCell ref="D183:G183"/>
    <mergeCell ref="D184:G184"/>
    <mergeCell ref="D186:G186"/>
    <mergeCell ref="F42:G42"/>
    <mergeCell ref="F44:G44"/>
    <mergeCell ref="B180:C180"/>
    <mergeCell ref="B188:C188"/>
    <mergeCell ref="F40:G40"/>
    <mergeCell ref="B177:C177"/>
    <mergeCell ref="B20:B23"/>
    <mergeCell ref="B143:C144"/>
    <mergeCell ref="D143:I144"/>
    <mergeCell ref="B2:W2"/>
    <mergeCell ref="F20:G20"/>
    <mergeCell ref="I24:M24"/>
    <mergeCell ref="I38:M38"/>
    <mergeCell ref="C39:E39"/>
    <mergeCell ref="D87:J87"/>
    <mergeCell ref="C85:C87"/>
    <mergeCell ref="D85:J85"/>
    <mergeCell ref="L65:N65"/>
    <mergeCell ref="B41:B42"/>
    <mergeCell ref="I42:M42"/>
    <mergeCell ref="C42:E42"/>
    <mergeCell ref="T65:V65"/>
    <mergeCell ref="H65:J65"/>
    <mergeCell ref="E50:I50"/>
    <mergeCell ref="J50:O50"/>
    <mergeCell ref="F24:G24"/>
    <mergeCell ref="B70:C71"/>
    <mergeCell ref="F10:G10"/>
    <mergeCell ref="O7:W9"/>
    <mergeCell ref="B14:M14"/>
    <mergeCell ref="I7:M7"/>
    <mergeCell ref="C19:E19"/>
    <mergeCell ref="I15:M15"/>
    <mergeCell ref="B191:W191"/>
    <mergeCell ref="B4:H4"/>
    <mergeCell ref="D70:J71"/>
    <mergeCell ref="D72:J72"/>
    <mergeCell ref="D76:J76"/>
    <mergeCell ref="D77:J77"/>
    <mergeCell ref="I30:M30"/>
    <mergeCell ref="I47:M47"/>
    <mergeCell ref="B72:C73"/>
    <mergeCell ref="C112:M112"/>
    <mergeCell ref="C111:M111"/>
    <mergeCell ref="R106:W106"/>
    <mergeCell ref="R111:W111"/>
    <mergeCell ref="R101:W101"/>
    <mergeCell ref="D80:J80"/>
    <mergeCell ref="C41:E41"/>
    <mergeCell ref="B187:C187"/>
    <mergeCell ref="D187:G187"/>
    <mergeCell ref="O187:P187"/>
    <mergeCell ref="H178:N178"/>
    <mergeCell ref="H179:N179"/>
    <mergeCell ref="B176:C176"/>
    <mergeCell ref="C7:E7"/>
    <mergeCell ref="F7:H7"/>
    <mergeCell ref="F15:H16"/>
    <mergeCell ref="C15:E15"/>
    <mergeCell ref="F19:H19"/>
    <mergeCell ref="I19:M19"/>
    <mergeCell ref="C9:E9"/>
    <mergeCell ref="I9:M9"/>
    <mergeCell ref="C11:E11"/>
    <mergeCell ref="I10:M10"/>
    <mergeCell ref="I8:M8"/>
    <mergeCell ref="C10:E10"/>
    <mergeCell ref="C12:E12"/>
    <mergeCell ref="F8:G8"/>
    <mergeCell ref="F9:G9"/>
    <mergeCell ref="F13:G13"/>
    <mergeCell ref="C8:E8"/>
    <mergeCell ref="F12:G12"/>
    <mergeCell ref="I16:M16"/>
    <mergeCell ref="I12:M12"/>
    <mergeCell ref="C16:E16"/>
    <mergeCell ref="C13:E13"/>
    <mergeCell ref="I13:M13"/>
    <mergeCell ref="B178:C178"/>
    <mergeCell ref="H187:N187"/>
    <mergeCell ref="B179:C179"/>
    <mergeCell ref="B181:C181"/>
    <mergeCell ref="B182:C182"/>
    <mergeCell ref="B183:C183"/>
    <mergeCell ref="D178:G178"/>
    <mergeCell ref="D179:G179"/>
    <mergeCell ref="D181:G181"/>
    <mergeCell ref="H180:N180"/>
    <mergeCell ref="H181:N181"/>
    <mergeCell ref="H182:N182"/>
    <mergeCell ref="I41:M41"/>
    <mergeCell ref="D149:I149"/>
    <mergeCell ref="D92:J92"/>
    <mergeCell ref="D90:J90"/>
    <mergeCell ref="B145:C149"/>
    <mergeCell ref="B152:X152"/>
    <mergeCell ref="O10:W15"/>
    <mergeCell ref="I33:M33"/>
    <mergeCell ref="C30:E30"/>
    <mergeCell ref="C33:E33"/>
    <mergeCell ref="B43:B44"/>
    <mergeCell ref="C44:E44"/>
    <mergeCell ref="I44:M44"/>
    <mergeCell ref="O19:W20"/>
    <mergeCell ref="B12:B13"/>
    <mergeCell ref="I20:M20"/>
    <mergeCell ref="C25:E25"/>
    <mergeCell ref="I25:M25"/>
    <mergeCell ref="B15:B16"/>
    <mergeCell ref="F29:G29"/>
    <mergeCell ref="I29:M29"/>
    <mergeCell ref="B39:B40"/>
    <mergeCell ref="F11:G11"/>
    <mergeCell ref="I11:M11"/>
    <mergeCell ref="E126:J126"/>
    <mergeCell ref="E118:J118"/>
    <mergeCell ref="I40:M40"/>
    <mergeCell ref="E130:J130"/>
    <mergeCell ref="C40:E40"/>
    <mergeCell ref="D82:J82"/>
    <mergeCell ref="D84:J84"/>
    <mergeCell ref="B108:X108"/>
    <mergeCell ref="C128:D132"/>
    <mergeCell ref="E119:J119"/>
    <mergeCell ref="E120:J120"/>
    <mergeCell ref="B118:B127"/>
    <mergeCell ref="E122:J122"/>
    <mergeCell ref="C118:D122"/>
    <mergeCell ref="C123:D123"/>
    <mergeCell ref="M73:W73"/>
    <mergeCell ref="M74:W74"/>
    <mergeCell ref="M75:W75"/>
    <mergeCell ref="B76:B88"/>
    <mergeCell ref="O44:U46"/>
    <mergeCell ref="V44:V46"/>
    <mergeCell ref="W44:W46"/>
    <mergeCell ref="C82:C84"/>
    <mergeCell ref="M82:W82"/>
    <mergeCell ref="AA20:AA23"/>
    <mergeCell ref="AA24:AA27"/>
    <mergeCell ref="AA28:AA31"/>
    <mergeCell ref="O21:W24"/>
    <mergeCell ref="O26:W30"/>
    <mergeCell ref="O31:W34"/>
    <mergeCell ref="O38:W39"/>
    <mergeCell ref="O16:U16"/>
    <mergeCell ref="V16:W16"/>
    <mergeCell ref="P35:U36"/>
    <mergeCell ref="AA39:AA40"/>
    <mergeCell ref="O40:W43"/>
    <mergeCell ref="AA41:AA42"/>
    <mergeCell ref="AA43:AA44"/>
    <mergeCell ref="X45:X46"/>
    <mergeCell ref="O47:S47"/>
    <mergeCell ref="T47:W47"/>
    <mergeCell ref="D73:J73"/>
    <mergeCell ref="D74:J74"/>
    <mergeCell ref="Q65:S65"/>
    <mergeCell ref="D81:J81"/>
    <mergeCell ref="E54:G54"/>
    <mergeCell ref="B65:D65"/>
    <mergeCell ref="L70:W71"/>
    <mergeCell ref="M72:W72"/>
    <mergeCell ref="M76:W76"/>
    <mergeCell ref="M77:W77"/>
    <mergeCell ref="M78:W78"/>
    <mergeCell ref="C79:C81"/>
    <mergeCell ref="M79:W79"/>
    <mergeCell ref="M80:W80"/>
    <mergeCell ref="M81:W81"/>
    <mergeCell ref="C76:C78"/>
    <mergeCell ref="P50:T50"/>
    <mergeCell ref="U50:W51"/>
    <mergeCell ref="M85:W85"/>
    <mergeCell ref="M86:W86"/>
    <mergeCell ref="M87:W87"/>
    <mergeCell ref="M88:W88"/>
    <mergeCell ref="B89:B92"/>
    <mergeCell ref="C89:C90"/>
    <mergeCell ref="M89:W89"/>
    <mergeCell ref="M90:W90"/>
    <mergeCell ref="M91:W91"/>
    <mergeCell ref="M92:W92"/>
    <mergeCell ref="D86:J86"/>
    <mergeCell ref="M93:W93"/>
    <mergeCell ref="B116:D117"/>
    <mergeCell ref="E116:J117"/>
    <mergeCell ref="L116:W117"/>
    <mergeCell ref="M118:W118"/>
    <mergeCell ref="M119:W119"/>
    <mergeCell ref="M120:W120"/>
    <mergeCell ref="M121:W121"/>
    <mergeCell ref="M122:W122"/>
    <mergeCell ref="R98:W98"/>
    <mergeCell ref="O97:X97"/>
    <mergeCell ref="O109:W109"/>
    <mergeCell ref="M123:W123"/>
    <mergeCell ref="M124:W124"/>
    <mergeCell ref="M125:W125"/>
    <mergeCell ref="M126:W126"/>
    <mergeCell ref="M127:W127"/>
    <mergeCell ref="M128:W128"/>
    <mergeCell ref="M129:W129"/>
    <mergeCell ref="M130:W130"/>
    <mergeCell ref="M131:W131"/>
    <mergeCell ref="E140:W140"/>
    <mergeCell ref="M141:W141"/>
    <mergeCell ref="M132:W132"/>
    <mergeCell ref="B133:D134"/>
    <mergeCell ref="E133:J134"/>
    <mergeCell ref="L133:W134"/>
    <mergeCell ref="M135:W135"/>
    <mergeCell ref="M136:W136"/>
    <mergeCell ref="M137:W137"/>
    <mergeCell ref="M138:W138"/>
    <mergeCell ref="M139:W139"/>
    <mergeCell ref="B128:B132"/>
    <mergeCell ref="B135:B141"/>
    <mergeCell ref="E139:J139"/>
    <mergeCell ref="E138:J138"/>
    <mergeCell ref="E137:J137"/>
    <mergeCell ref="C141:D141"/>
    <mergeCell ref="E129:J129"/>
    <mergeCell ref="E132:J132"/>
    <mergeCell ref="E128:J128"/>
    <mergeCell ref="E131:J131"/>
    <mergeCell ref="E141:J141"/>
    <mergeCell ref="L145:V145"/>
    <mergeCell ref="L146:V146"/>
    <mergeCell ref="L147:V147"/>
    <mergeCell ref="L148:V148"/>
    <mergeCell ref="L149:V149"/>
    <mergeCell ref="B154:W154"/>
    <mergeCell ref="B156:H156"/>
    <mergeCell ref="L156:Q156"/>
    <mergeCell ref="R156:W156"/>
    <mergeCell ref="D145:I145"/>
    <mergeCell ref="D151:I151"/>
    <mergeCell ref="D150:J150"/>
    <mergeCell ref="B150:C150"/>
    <mergeCell ref="B151:C151"/>
    <mergeCell ref="B157:H157"/>
    <mergeCell ref="L157:Q157"/>
    <mergeCell ref="R157:W157"/>
    <mergeCell ref="C158:J158"/>
    <mergeCell ref="B163:G163"/>
    <mergeCell ref="H163:J163"/>
    <mergeCell ref="B164:G164"/>
    <mergeCell ref="H164:J164"/>
    <mergeCell ref="B165:G165"/>
    <mergeCell ref="H165:J165"/>
    <mergeCell ref="B166:G166"/>
    <mergeCell ref="H166:J166"/>
    <mergeCell ref="B167:G167"/>
    <mergeCell ref="H167:J167"/>
    <mergeCell ref="B168:G168"/>
    <mergeCell ref="H168:J168"/>
    <mergeCell ref="B169:G169"/>
    <mergeCell ref="H169:J169"/>
    <mergeCell ref="B173:W173"/>
    <mergeCell ref="R181:S181"/>
    <mergeCell ref="R182:S182"/>
    <mergeCell ref="R183:S183"/>
    <mergeCell ref="R184:S184"/>
    <mergeCell ref="R186:S186"/>
    <mergeCell ref="R187:S187"/>
    <mergeCell ref="J190:O190"/>
    <mergeCell ref="B174:N175"/>
    <mergeCell ref="O174:Q175"/>
    <mergeCell ref="R174:T175"/>
    <mergeCell ref="P176:Q176"/>
    <mergeCell ref="S176:T176"/>
    <mergeCell ref="R177:S177"/>
    <mergeCell ref="R178:S178"/>
    <mergeCell ref="R179:S179"/>
    <mergeCell ref="R180:S180"/>
    <mergeCell ref="O181:P181"/>
    <mergeCell ref="O183:P183"/>
    <mergeCell ref="O184:P184"/>
    <mergeCell ref="T190:X190"/>
    <mergeCell ref="O182:P182"/>
    <mergeCell ref="D188:N188"/>
    <mergeCell ref="D176:G176"/>
    <mergeCell ref="D180:G180"/>
  </mergeCells>
  <phoneticPr fontId="4"/>
  <conditionalFormatting sqref="I156:I157">
    <cfRule type="expression" dxfId="9" priority="1">
      <formula>#REF!="○"</formula>
    </cfRule>
  </conditionalFormatting>
  <conditionalFormatting sqref="R156:R157">
    <cfRule type="expression" dxfId="8" priority="2">
      <formula>#REF!="○"</formula>
    </cfRule>
  </conditionalFormatting>
  <dataValidations count="12">
    <dataValidation imeMode="off" allowBlank="1" showInputMessage="1" showErrorMessage="1" sqref="E54:G54 C32 M51:M52 G51:G52 C46 E65 C15 P66:R66 T65 L65 I66:L66 V16:W16 H164:H169"/>
    <dataValidation type="decimal" imeMode="off" operator="greaterThanOrEqual" allowBlank="1" showInputMessage="1" showErrorMessage="1" sqref="O177:P187 R177:S187">
      <formula1>0.01</formula1>
    </dataValidation>
    <dataValidation type="whole" imeMode="off" operator="greaterThanOrEqual" allowBlank="1" showInputMessage="1" showErrorMessage="1" error="小数点以下を切り捨て、整数で入力してください。" sqref="C39:E44 C20:E31">
      <formula1>0</formula1>
    </dataValidation>
    <dataValidation type="whole" operator="greaterThanOrEqual" allowBlank="1" showInputMessage="1" showErrorMessage="1" error="小数点以下を切り捨て、整数で記入してください。" sqref="C8:E13">
      <formula1>0</formula1>
    </dataValidation>
    <dataValidation type="list" allowBlank="1" showInputMessage="1" showErrorMessage="1" sqref="L4 E56 I56 N56 R56 G58 J58:K58 N58 Q58 G60 J60:K60 N60 Q60 U177:V187 I156:K157 I190 W44 W35 G62 B96:B98 N96:N98 B100:B102 N100:N101 B104:B107 N104:N106 B109:B112 N109:N111 S190">
      <formula1>B.○か空白</formula1>
    </dataValidation>
    <dataValidation type="list" allowBlank="1" showInputMessage="1" showErrorMessage="1" sqref="D145:I149">
      <formula1>L.増進活動</formula1>
    </dataValidation>
    <dataValidation type="list" allowBlank="1" showInputMessage="1" showErrorMessage="1" sqref="R156">
      <formula1>D.農村環境保全活動のテーマ</formula1>
    </dataValidation>
    <dataValidation type="list" allowBlank="1" showInputMessage="1" showErrorMessage="1" sqref="R157:W157">
      <formula1>E.高度な保全活動</formula1>
    </dataValidation>
    <dataValidation type="list" allowBlank="1" showInputMessage="1" showErrorMessage="1" sqref="D177:G187">
      <formula1>M.長寿命化</formula1>
    </dataValidation>
    <dataValidation type="list" allowBlank="1" showInputMessage="1" showErrorMessage="1" sqref="B177:C187">
      <formula1>F.施設</formula1>
    </dataValidation>
    <dataValidation type="list" allowBlank="1" showInputMessage="1" showErrorMessage="1" sqref="L89:L92 L82:L87 L118:L132 J151 L141">
      <formula1>$AA$78:$AA$79</formula1>
    </dataValidation>
    <dataValidation type="list" allowBlank="1" showInputMessage="1" showErrorMessage="1" sqref="Q177:Q187 T177:T187">
      <formula1>$AA$177:$AA$178</formula1>
    </dataValidation>
  </dataValidations>
  <printOptions horizontalCentered="1"/>
  <pageMargins left="0.59055118110236227" right="0.31496062992125984" top="0.74803149606299213" bottom="0.55118110236220474" header="0.31496062992125984" footer="0.31496062992125984"/>
  <pageSetup paperSize="9" scale="79" fitToWidth="0" fitToHeight="0" orientation="portrait" r:id="rId1"/>
  <rowBreaks count="4" manualBreakCount="4">
    <brk id="51" max="22" man="1"/>
    <brk id="102" max="22" man="1"/>
    <brk id="141" max="22" man="1"/>
    <brk id="171" max="2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【選択肢】!$Q$45:$Q$56</xm:f>
          </x14:formula1>
          <xm:sqref>E135:J139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7"/>
  <sheetViews>
    <sheetView view="pageBreakPreview" topLeftCell="A80" zoomScaleNormal="70" zoomScaleSheetLayoutView="100" workbookViewId="0">
      <selection activeCell="R89" sqref="R89"/>
    </sheetView>
  </sheetViews>
  <sheetFormatPr defaultColWidth="8.625" defaultRowHeight="18" customHeight="1" x14ac:dyDescent="0.15"/>
  <cols>
    <col min="1" max="1" width="3.25" style="379" customWidth="1"/>
    <col min="2" max="2" width="4.625" style="379" customWidth="1"/>
    <col min="3" max="3" width="3.625" style="379" customWidth="1"/>
    <col min="4" max="4" width="4.125" style="379" customWidth="1"/>
    <col min="5" max="5" width="5.875" style="379" customWidth="1"/>
    <col min="6" max="6" width="4.5" style="379" customWidth="1"/>
    <col min="7" max="7" width="4.75" style="379" customWidth="1"/>
    <col min="8" max="8" width="7.25" style="379" customWidth="1"/>
    <col min="9" max="9" width="4.625" style="379" customWidth="1"/>
    <col min="10" max="11" width="4.125" style="379" customWidth="1"/>
    <col min="12" max="12" width="4.625" style="379" customWidth="1"/>
    <col min="13" max="15" width="4.125" style="379" customWidth="1"/>
    <col min="16" max="16" width="3" style="379" customWidth="1"/>
    <col min="17" max="19" width="4.125" style="379" customWidth="1"/>
    <col min="20" max="20" width="3" style="379" customWidth="1"/>
    <col min="21" max="21" width="3.375" style="379" customWidth="1"/>
    <col min="22" max="22" width="2.75" style="379" customWidth="1"/>
    <col min="23" max="23" width="2.875" style="379" customWidth="1"/>
    <col min="24" max="24" width="4.125" style="379" customWidth="1"/>
    <col min="25" max="25" width="4.5" style="379" customWidth="1"/>
    <col min="26" max="28" width="4.25" style="379" customWidth="1"/>
    <col min="29" max="85" width="4.625" style="379" customWidth="1"/>
    <col min="86" max="16384" width="8.625" style="379"/>
  </cols>
  <sheetData>
    <row r="1" spans="1:26" ht="22.5" customHeight="1" x14ac:dyDescent="0.15">
      <c r="A1" s="600" t="s">
        <v>709</v>
      </c>
      <c r="B1" s="601"/>
      <c r="C1" s="601"/>
      <c r="D1" s="601"/>
      <c r="E1" s="601"/>
      <c r="F1" s="601"/>
      <c r="G1" s="601"/>
      <c r="H1" s="601"/>
      <c r="I1" s="601"/>
      <c r="J1" s="601"/>
      <c r="K1" s="601"/>
      <c r="L1" s="601"/>
      <c r="M1" s="601"/>
      <c r="N1" s="601"/>
      <c r="O1" s="601"/>
      <c r="P1" s="601"/>
      <c r="Q1" s="601"/>
      <c r="R1" s="601"/>
      <c r="S1" s="601"/>
      <c r="T1" s="601"/>
      <c r="U1" s="601"/>
      <c r="V1" s="601"/>
      <c r="W1" s="601"/>
    </row>
    <row r="2" spans="1:26" s="380" customFormat="1" ht="21" customHeight="1" x14ac:dyDescent="0.15">
      <c r="B2" s="393" t="s">
        <v>1224</v>
      </c>
      <c r="C2" s="473"/>
      <c r="D2" s="473"/>
      <c r="E2" s="473"/>
      <c r="F2" s="477"/>
      <c r="G2" s="477"/>
      <c r="H2" s="477"/>
      <c r="I2" s="474"/>
      <c r="J2" s="474"/>
      <c r="K2" s="474"/>
      <c r="L2" s="474"/>
      <c r="O2" s="602"/>
      <c r="P2" s="602"/>
      <c r="Q2" s="602"/>
      <c r="R2" s="602"/>
      <c r="S2" s="602"/>
      <c r="T2" s="602"/>
      <c r="U2" s="602"/>
    </row>
    <row r="3" spans="1:26" s="380" customFormat="1" ht="5.0999999999999996" customHeight="1" x14ac:dyDescent="0.15">
      <c r="B3" s="393"/>
      <c r="C3" s="473"/>
      <c r="D3" s="473"/>
      <c r="E3" s="473"/>
      <c r="F3" s="477"/>
      <c r="G3" s="477"/>
      <c r="H3" s="477"/>
      <c r="I3" s="474"/>
      <c r="J3" s="474"/>
      <c r="K3" s="474"/>
      <c r="L3" s="474"/>
      <c r="O3" s="602"/>
      <c r="P3" s="602"/>
      <c r="Q3" s="602"/>
      <c r="R3" s="602"/>
      <c r="S3" s="602"/>
      <c r="T3" s="602"/>
      <c r="U3" s="602"/>
    </row>
    <row r="4" spans="1:26" s="380" customFormat="1" ht="21" customHeight="1" x14ac:dyDescent="0.15">
      <c r="B4" s="1648" t="s">
        <v>1225</v>
      </c>
      <c r="C4" s="1648"/>
      <c r="D4" s="1648"/>
      <c r="E4" s="1648"/>
      <c r="F4" s="1648"/>
      <c r="G4" s="1648"/>
      <c r="H4" s="1648"/>
      <c r="I4" s="1648"/>
      <c r="J4" s="1648"/>
      <c r="K4" s="1648"/>
      <c r="L4" s="1648"/>
      <c r="M4" s="1648"/>
      <c r="N4" s="1649" t="s">
        <v>14</v>
      </c>
      <c r="O4" s="1649"/>
      <c r="P4" s="602"/>
      <c r="Q4" s="602"/>
      <c r="R4" s="602"/>
      <c r="S4" s="602"/>
      <c r="T4" s="602"/>
      <c r="U4" s="602"/>
    </row>
    <row r="5" spans="1:26" s="380" customFormat="1" ht="21" customHeight="1" x14ac:dyDescent="0.15">
      <c r="B5" s="1650" t="s">
        <v>1226</v>
      </c>
      <c r="C5" s="1650"/>
      <c r="D5" s="1650"/>
      <c r="E5" s="1650"/>
      <c r="F5" s="1650"/>
      <c r="G5" s="1650"/>
      <c r="H5" s="1650"/>
      <c r="I5" s="1650"/>
      <c r="J5" s="1650"/>
      <c r="K5" s="1650"/>
      <c r="L5" s="1650"/>
      <c r="M5" s="1650"/>
      <c r="N5" s="1578"/>
      <c r="O5" s="1578"/>
      <c r="P5" s="602"/>
      <c r="Q5" s="400" t="s">
        <v>1227</v>
      </c>
      <c r="R5" s="602"/>
      <c r="S5" s="526" t="s">
        <v>1228</v>
      </c>
      <c r="T5" s="602"/>
      <c r="U5" s="602"/>
      <c r="Z5" s="380" t="s">
        <v>20</v>
      </c>
    </row>
    <row r="6" spans="1:26" s="380" customFormat="1" ht="21" customHeight="1" x14ac:dyDescent="0.15">
      <c r="B6" s="1650" t="s">
        <v>1229</v>
      </c>
      <c r="C6" s="1650"/>
      <c r="D6" s="1650"/>
      <c r="E6" s="1650"/>
      <c r="F6" s="1650"/>
      <c r="G6" s="1650"/>
      <c r="H6" s="1650"/>
      <c r="I6" s="1650"/>
      <c r="J6" s="1650"/>
      <c r="K6" s="1650"/>
      <c r="L6" s="1650"/>
      <c r="M6" s="1650"/>
      <c r="N6" s="1578"/>
      <c r="O6" s="1578"/>
      <c r="P6" s="602"/>
      <c r="Q6" s="400" t="s">
        <v>1227</v>
      </c>
      <c r="R6" s="602"/>
      <c r="S6" s="526" t="s">
        <v>1230</v>
      </c>
      <c r="T6" s="602"/>
      <c r="U6" s="602"/>
    </row>
    <row r="7" spans="1:26" s="380" customFormat="1" ht="21" customHeight="1" x14ac:dyDescent="0.15">
      <c r="B7" s="1650" t="s">
        <v>1131</v>
      </c>
      <c r="C7" s="1650"/>
      <c r="D7" s="1650"/>
      <c r="E7" s="1650"/>
      <c r="F7" s="1650"/>
      <c r="G7" s="1650"/>
      <c r="H7" s="1650"/>
      <c r="I7" s="1650"/>
      <c r="J7" s="1650"/>
      <c r="K7" s="1650"/>
      <c r="L7" s="1650"/>
      <c r="M7" s="1650"/>
      <c r="N7" s="1578"/>
      <c r="O7" s="1578"/>
      <c r="P7" s="602"/>
      <c r="Q7" s="400" t="s">
        <v>1227</v>
      </c>
      <c r="R7" s="602"/>
      <c r="S7" s="526" t="s">
        <v>1231</v>
      </c>
      <c r="T7" s="602"/>
      <c r="U7" s="602"/>
    </row>
    <row r="8" spans="1:26" s="380" customFormat="1" ht="21" customHeight="1" x14ac:dyDescent="0.15">
      <c r="B8" s="1650" t="s">
        <v>1232</v>
      </c>
      <c r="C8" s="1650"/>
      <c r="D8" s="1650"/>
      <c r="E8" s="1650"/>
      <c r="F8" s="1650"/>
      <c r="G8" s="1650"/>
      <c r="H8" s="1650"/>
      <c r="I8" s="1650"/>
      <c r="J8" s="1650"/>
      <c r="K8" s="1650"/>
      <c r="L8" s="1650"/>
      <c r="M8" s="1650"/>
      <c r="N8" s="1578"/>
      <c r="O8" s="1578"/>
      <c r="P8" s="602"/>
      <c r="Q8" s="400" t="s">
        <v>1227</v>
      </c>
      <c r="R8" s="602"/>
      <c r="S8" s="1730" t="s">
        <v>1233</v>
      </c>
      <c r="T8" s="1730"/>
      <c r="U8" s="1730"/>
    </row>
    <row r="9" spans="1:26" s="380" customFormat="1" ht="21" customHeight="1" x14ac:dyDescent="0.15">
      <c r="B9" s="1650" t="s">
        <v>1234</v>
      </c>
      <c r="C9" s="1650"/>
      <c r="D9" s="1650"/>
      <c r="E9" s="1650"/>
      <c r="F9" s="1650"/>
      <c r="G9" s="1650"/>
      <c r="H9" s="1650"/>
      <c r="I9" s="1650"/>
      <c r="J9" s="1650"/>
      <c r="K9" s="1650"/>
      <c r="L9" s="1650"/>
      <c r="M9" s="1650"/>
      <c r="N9" s="1578"/>
      <c r="O9" s="1578"/>
      <c r="P9" s="602"/>
      <c r="Q9" s="400" t="s">
        <v>1227</v>
      </c>
      <c r="R9" s="602"/>
      <c r="S9" s="526" t="s">
        <v>1235</v>
      </c>
      <c r="T9" s="602"/>
      <c r="U9" s="602"/>
    </row>
    <row r="10" spans="1:26" s="380" customFormat="1" ht="21" customHeight="1" x14ac:dyDescent="0.15">
      <c r="B10" s="1650" t="s">
        <v>1236</v>
      </c>
      <c r="C10" s="1650"/>
      <c r="D10" s="1650"/>
      <c r="E10" s="1650"/>
      <c r="F10" s="1650"/>
      <c r="G10" s="1650"/>
      <c r="H10" s="1650"/>
      <c r="I10" s="1650"/>
      <c r="J10" s="1650"/>
      <c r="K10" s="1650"/>
      <c r="L10" s="1650"/>
      <c r="M10" s="1650"/>
      <c r="N10" s="1578"/>
      <c r="O10" s="1578"/>
      <c r="P10" s="602"/>
      <c r="Q10" s="400" t="s">
        <v>1227</v>
      </c>
      <c r="R10" s="602"/>
      <c r="S10" s="526" t="s">
        <v>1237</v>
      </c>
      <c r="T10" s="602"/>
      <c r="U10" s="602"/>
    </row>
    <row r="11" spans="1:26" s="380" customFormat="1" ht="21" customHeight="1" x14ac:dyDescent="0.15">
      <c r="B11" s="393"/>
      <c r="C11" s="473"/>
      <c r="D11" s="473"/>
      <c r="E11" s="473"/>
      <c r="F11" s="477"/>
      <c r="G11" s="477"/>
      <c r="H11" s="477"/>
      <c r="I11" s="474"/>
      <c r="J11" s="474"/>
      <c r="K11" s="474"/>
      <c r="L11" s="474"/>
      <c r="O11" s="602"/>
      <c r="P11" s="602"/>
      <c r="Q11" s="602"/>
      <c r="R11" s="602"/>
      <c r="S11" s="602"/>
      <c r="T11" s="602"/>
      <c r="U11" s="602"/>
    </row>
    <row r="12" spans="1:26" ht="18.75" customHeight="1" x14ac:dyDescent="0.15">
      <c r="A12" s="414" t="s">
        <v>1238</v>
      </c>
    </row>
    <row r="13" spans="1:26" ht="16.5" customHeight="1" x14ac:dyDescent="0.15">
      <c r="A13" s="468"/>
      <c r="B13" s="605" t="s">
        <v>528</v>
      </c>
    </row>
    <row r="14" spans="1:26" ht="18.75" customHeight="1" x14ac:dyDescent="0.15">
      <c r="A14" s="468"/>
      <c r="B14" s="380" t="s">
        <v>1143</v>
      </c>
      <c r="Q14" s="379" t="s">
        <v>1144</v>
      </c>
    </row>
    <row r="15" spans="1:26" ht="21.75" customHeight="1" x14ac:dyDescent="0.15">
      <c r="A15" s="468"/>
      <c r="B15" s="1722" t="s">
        <v>109</v>
      </c>
      <c r="C15" s="1723"/>
      <c r="D15" s="1723"/>
      <c r="E15" s="1723"/>
      <c r="F15" s="1723"/>
      <c r="G15" s="1723"/>
      <c r="H15" s="1723"/>
      <c r="I15" s="1723"/>
      <c r="J15" s="1723"/>
      <c r="K15" s="1724"/>
      <c r="L15" s="1575" t="s">
        <v>1239</v>
      </c>
      <c r="M15" s="1575"/>
      <c r="N15" s="1575"/>
      <c r="O15" s="1575"/>
      <c r="P15" s="1575"/>
      <c r="Q15" s="1725" t="s">
        <v>1240</v>
      </c>
      <c r="R15" s="1725"/>
      <c r="S15" s="1725"/>
      <c r="T15" s="1725"/>
      <c r="U15" s="1725"/>
    </row>
    <row r="16" spans="1:26" ht="21.75" customHeight="1" x14ac:dyDescent="0.15">
      <c r="A16" s="468"/>
      <c r="B16" s="1579" t="s">
        <v>1241</v>
      </c>
      <c r="C16" s="1580"/>
      <c r="D16" s="1580"/>
      <c r="E16" s="1580"/>
      <c r="F16" s="1580"/>
      <c r="G16" s="1580"/>
      <c r="H16" s="1580"/>
      <c r="I16" s="1580"/>
      <c r="J16" s="1580"/>
      <c r="K16" s="1581"/>
      <c r="L16" s="1582"/>
      <c r="M16" s="1582"/>
      <c r="N16" s="1582"/>
      <c r="O16" s="1582"/>
      <c r="P16" s="1582"/>
      <c r="Q16" s="1582"/>
      <c r="R16" s="1582"/>
      <c r="S16" s="1582"/>
      <c r="T16" s="1582"/>
      <c r="U16" s="1582"/>
    </row>
    <row r="17" spans="1:23" ht="21.75" customHeight="1" x14ac:dyDescent="0.15">
      <c r="A17" s="468"/>
      <c r="B17" s="1579" t="s">
        <v>1242</v>
      </c>
      <c r="C17" s="1580"/>
      <c r="D17" s="1580"/>
      <c r="E17" s="1580"/>
      <c r="F17" s="1580"/>
      <c r="G17" s="1580"/>
      <c r="H17" s="1580"/>
      <c r="I17" s="1580"/>
      <c r="J17" s="1580"/>
      <c r="K17" s="1581"/>
      <c r="L17" s="1726"/>
      <c r="M17" s="1726"/>
      <c r="N17" s="1726"/>
      <c r="O17" s="1726"/>
      <c r="P17" s="1726"/>
      <c r="Q17" s="1582"/>
      <c r="R17" s="1582"/>
      <c r="S17" s="1582"/>
      <c r="T17" s="1582"/>
      <c r="U17" s="1582"/>
    </row>
    <row r="18" spans="1:23" ht="21.75" customHeight="1" x14ac:dyDescent="0.15">
      <c r="A18" s="468"/>
      <c r="B18" s="1579" t="s">
        <v>1243</v>
      </c>
      <c r="C18" s="1580"/>
      <c r="D18" s="1580"/>
      <c r="E18" s="1580"/>
      <c r="F18" s="1580"/>
      <c r="G18" s="1580"/>
      <c r="H18" s="1580"/>
      <c r="I18" s="1580"/>
      <c r="J18" s="1580"/>
      <c r="K18" s="1581"/>
      <c r="L18" s="1582"/>
      <c r="M18" s="1582"/>
      <c r="N18" s="1582"/>
      <c r="O18" s="1582"/>
      <c r="P18" s="1582"/>
      <c r="Q18" s="1582"/>
      <c r="R18" s="1582"/>
      <c r="S18" s="1582"/>
      <c r="T18" s="1582"/>
      <c r="U18" s="1582"/>
    </row>
    <row r="19" spans="1:23" ht="21.75" customHeight="1" x14ac:dyDescent="0.15">
      <c r="A19" s="468"/>
      <c r="B19" s="1579" t="s">
        <v>1244</v>
      </c>
      <c r="C19" s="1580"/>
      <c r="D19" s="1580"/>
      <c r="E19" s="1580"/>
      <c r="F19" s="1580"/>
      <c r="G19" s="1580"/>
      <c r="H19" s="1580"/>
      <c r="I19" s="1580"/>
      <c r="J19" s="1580"/>
      <c r="K19" s="1581"/>
      <c r="L19" s="1582"/>
      <c r="M19" s="1582"/>
      <c r="N19" s="1582"/>
      <c r="O19" s="1582"/>
      <c r="P19" s="1582"/>
      <c r="Q19" s="1582"/>
      <c r="R19" s="1582"/>
      <c r="S19" s="1582"/>
      <c r="T19" s="1582"/>
      <c r="U19" s="1582"/>
    </row>
    <row r="20" spans="1:23" ht="21.75" customHeight="1" x14ac:dyDescent="0.15">
      <c r="A20" s="468"/>
      <c r="B20" s="1579" t="s">
        <v>1245</v>
      </c>
      <c r="C20" s="1580"/>
      <c r="D20" s="1580"/>
      <c r="E20" s="1580"/>
      <c r="F20" s="1580"/>
      <c r="G20" s="1580"/>
      <c r="H20" s="1580"/>
      <c r="I20" s="1580"/>
      <c r="J20" s="1580"/>
      <c r="K20" s="1581"/>
      <c r="L20" s="1582"/>
      <c r="M20" s="1582"/>
      <c r="N20" s="1582"/>
      <c r="O20" s="1582"/>
      <c r="P20" s="1582"/>
      <c r="Q20" s="1582"/>
      <c r="R20" s="1582"/>
      <c r="S20" s="1582"/>
      <c r="T20" s="1582"/>
      <c r="U20" s="1582"/>
    </row>
    <row r="21" spans="1:23" ht="21.75" customHeight="1" x14ac:dyDescent="0.15">
      <c r="A21" s="468"/>
      <c r="B21" s="1727" t="s">
        <v>1246</v>
      </c>
      <c r="C21" s="1728"/>
      <c r="D21" s="1728"/>
      <c r="E21" s="1728"/>
      <c r="F21" s="1728"/>
      <c r="G21" s="1728"/>
      <c r="H21" s="1728"/>
      <c r="I21" s="1728"/>
      <c r="J21" s="1728"/>
      <c r="K21" s="1729"/>
      <c r="L21" s="1582"/>
      <c r="M21" s="1582"/>
      <c r="N21" s="1582"/>
      <c r="O21" s="1582"/>
      <c r="P21" s="1582"/>
      <c r="Q21" s="1582"/>
      <c r="R21" s="1582"/>
      <c r="S21" s="1582"/>
      <c r="T21" s="1582"/>
      <c r="U21" s="1582"/>
    </row>
    <row r="22" spans="1:23" ht="21.75" customHeight="1" x14ac:dyDescent="0.15">
      <c r="A22" s="468"/>
      <c r="B22" s="1727" t="s">
        <v>1247</v>
      </c>
      <c r="C22" s="1728"/>
      <c r="D22" s="1728"/>
      <c r="E22" s="1728"/>
      <c r="F22" s="1728"/>
      <c r="G22" s="1728"/>
      <c r="H22" s="1728"/>
      <c r="I22" s="1728"/>
      <c r="J22" s="1728"/>
      <c r="K22" s="1729"/>
      <c r="L22" s="1582"/>
      <c r="M22" s="1582"/>
      <c r="N22" s="1582"/>
      <c r="O22" s="1582"/>
      <c r="P22" s="1582"/>
      <c r="Q22" s="1582"/>
      <c r="R22" s="1582"/>
      <c r="S22" s="1582"/>
      <c r="T22" s="1582"/>
      <c r="U22" s="1582"/>
    </row>
    <row r="23" spans="1:23" ht="21.75" customHeight="1" x14ac:dyDescent="0.15">
      <c r="A23" s="468"/>
      <c r="B23" s="1727" t="s">
        <v>1248</v>
      </c>
      <c r="C23" s="1728"/>
      <c r="D23" s="1728"/>
      <c r="E23" s="1728"/>
      <c r="F23" s="1728"/>
      <c r="G23" s="1728"/>
      <c r="H23" s="1728"/>
      <c r="I23" s="1728"/>
      <c r="J23" s="1728"/>
      <c r="K23" s="1729"/>
      <c r="L23" s="1582"/>
      <c r="M23" s="1582"/>
      <c r="N23" s="1582"/>
      <c r="O23" s="1582"/>
      <c r="P23" s="1582"/>
      <c r="Q23" s="1582"/>
      <c r="R23" s="1582"/>
      <c r="S23" s="1582"/>
      <c r="T23" s="1582"/>
      <c r="U23" s="1582"/>
    </row>
    <row r="24" spans="1:23" ht="21.75" customHeight="1" x14ac:dyDescent="0.15">
      <c r="A24" s="468"/>
      <c r="B24" s="1727" t="s">
        <v>1249</v>
      </c>
      <c r="C24" s="1728"/>
      <c r="D24" s="1728"/>
      <c r="E24" s="1728"/>
      <c r="F24" s="1728"/>
      <c r="G24" s="1728"/>
      <c r="H24" s="1728"/>
      <c r="I24" s="1728"/>
      <c r="J24" s="1728"/>
      <c r="K24" s="1729"/>
      <c r="L24" s="1582"/>
      <c r="M24" s="1582"/>
      <c r="N24" s="1582"/>
      <c r="O24" s="1582"/>
      <c r="P24" s="1582"/>
      <c r="Q24" s="1582"/>
      <c r="R24" s="1582"/>
      <c r="S24" s="1582"/>
      <c r="T24" s="1582"/>
      <c r="U24" s="1582"/>
    </row>
    <row r="25" spans="1:23" ht="21.75" customHeight="1" x14ac:dyDescent="0.15">
      <c r="A25" s="468"/>
    </row>
    <row r="26" spans="1:23" s="380" customFormat="1" ht="24.75" customHeight="1" x14ac:dyDescent="0.15">
      <c r="B26" s="470" t="s">
        <v>529</v>
      </c>
      <c r="C26" s="1583" t="s">
        <v>567</v>
      </c>
      <c r="D26" s="1584"/>
      <c r="E26" s="1585"/>
      <c r="F26" s="1165" t="s">
        <v>38</v>
      </c>
      <c r="G26" s="1589"/>
      <c r="H26" s="1166"/>
      <c r="I26" s="1165" t="s">
        <v>46</v>
      </c>
      <c r="J26" s="1589"/>
      <c r="K26" s="1589"/>
      <c r="L26" s="1166"/>
      <c r="N26" s="1613" t="s">
        <v>1145</v>
      </c>
      <c r="O26" s="1614"/>
      <c r="P26" s="1614"/>
      <c r="Q26" s="1614"/>
      <c r="R26" s="1614"/>
      <c r="S26" s="1614"/>
      <c r="T26" s="1614"/>
      <c r="U26" s="1614"/>
      <c r="V26" s="1614"/>
      <c r="W26" s="1615"/>
    </row>
    <row r="27" spans="1:23" s="380" customFormat="1" ht="24.75" customHeight="1" x14ac:dyDescent="0.15">
      <c r="A27" s="472"/>
      <c r="B27" s="1418" t="s">
        <v>37</v>
      </c>
      <c r="C27" s="1594"/>
      <c r="D27" s="1594"/>
      <c r="E27" s="1594"/>
      <c r="F27" s="1590">
        <v>400</v>
      </c>
      <c r="G27" s="1591"/>
      <c r="H27" s="536" t="s">
        <v>1250</v>
      </c>
      <c r="I27" s="1595">
        <f t="shared" ref="I27:I32" si="0">INT(C27*F27/10)</f>
        <v>0</v>
      </c>
      <c r="J27" s="1595"/>
      <c r="K27" s="1595"/>
      <c r="L27" s="1595"/>
      <c r="N27" s="1616"/>
      <c r="O27" s="1617"/>
      <c r="P27" s="1617"/>
      <c r="Q27" s="1617"/>
      <c r="R27" s="1617"/>
      <c r="S27" s="1617"/>
      <c r="T27" s="1617"/>
      <c r="U27" s="1617"/>
      <c r="V27" s="1617"/>
      <c r="W27" s="1618"/>
    </row>
    <row r="28" spans="1:23" s="380" customFormat="1" ht="24.75" customHeight="1" x14ac:dyDescent="0.15">
      <c r="A28" s="472"/>
      <c r="B28" s="1420"/>
      <c r="C28" s="1643"/>
      <c r="D28" s="1644"/>
      <c r="E28" s="1645"/>
      <c r="F28" s="1646">
        <v>300</v>
      </c>
      <c r="G28" s="1647"/>
      <c r="H28" s="629" t="s">
        <v>507</v>
      </c>
      <c r="I28" s="1437">
        <f t="shared" si="0"/>
        <v>0</v>
      </c>
      <c r="J28" s="1438"/>
      <c r="K28" s="1438"/>
      <c r="L28" s="1439"/>
      <c r="N28" s="1616"/>
      <c r="O28" s="1617"/>
      <c r="P28" s="1617"/>
      <c r="Q28" s="1617"/>
      <c r="R28" s="1617"/>
      <c r="S28" s="1617"/>
      <c r="T28" s="1617"/>
      <c r="U28" s="1617"/>
      <c r="V28" s="1617"/>
      <c r="W28" s="1618"/>
    </row>
    <row r="29" spans="1:23" s="380" customFormat="1" ht="24.75" customHeight="1" x14ac:dyDescent="0.15">
      <c r="A29" s="472"/>
      <c r="B29" s="1418" t="s">
        <v>36</v>
      </c>
      <c r="C29" s="1594"/>
      <c r="D29" s="1594"/>
      <c r="E29" s="1594"/>
      <c r="F29" s="1590">
        <v>240</v>
      </c>
      <c r="G29" s="1591"/>
      <c r="H29" s="536" t="s">
        <v>1250</v>
      </c>
      <c r="I29" s="1595">
        <f t="shared" si="0"/>
        <v>0</v>
      </c>
      <c r="J29" s="1595"/>
      <c r="K29" s="1595"/>
      <c r="L29" s="1595"/>
      <c r="N29" s="1616"/>
      <c r="O29" s="1617"/>
      <c r="P29" s="1617"/>
      <c r="Q29" s="1617"/>
      <c r="R29" s="1617"/>
      <c r="S29" s="1617"/>
      <c r="T29" s="1617"/>
      <c r="U29" s="1617"/>
      <c r="V29" s="1617"/>
      <c r="W29" s="1618"/>
    </row>
    <row r="30" spans="1:23" s="380" customFormat="1" ht="24.75" customHeight="1" x14ac:dyDescent="0.15">
      <c r="B30" s="1420"/>
      <c r="C30" s="1643"/>
      <c r="D30" s="1644"/>
      <c r="E30" s="1645"/>
      <c r="F30" s="1646">
        <v>180</v>
      </c>
      <c r="G30" s="1647"/>
      <c r="H30" s="629" t="s">
        <v>507</v>
      </c>
      <c r="I30" s="1437">
        <f t="shared" si="0"/>
        <v>0</v>
      </c>
      <c r="J30" s="1438"/>
      <c r="K30" s="1438"/>
      <c r="L30" s="1439"/>
      <c r="N30" s="1616"/>
      <c r="O30" s="1617"/>
      <c r="P30" s="1617"/>
      <c r="Q30" s="1617"/>
      <c r="R30" s="1617"/>
      <c r="S30" s="1617"/>
      <c r="T30" s="1617"/>
      <c r="U30" s="1617"/>
      <c r="V30" s="1617"/>
      <c r="W30" s="1618"/>
    </row>
    <row r="31" spans="1:23" s="380" customFormat="1" ht="24.75" customHeight="1" x14ac:dyDescent="0.15">
      <c r="B31" s="1418" t="s">
        <v>35</v>
      </c>
      <c r="C31" s="1594"/>
      <c r="D31" s="1594"/>
      <c r="E31" s="1594"/>
      <c r="F31" s="1590">
        <v>40</v>
      </c>
      <c r="G31" s="1591"/>
      <c r="H31" s="536" t="s">
        <v>1250</v>
      </c>
      <c r="I31" s="1595">
        <f t="shared" si="0"/>
        <v>0</v>
      </c>
      <c r="J31" s="1595"/>
      <c r="K31" s="1595"/>
      <c r="L31" s="1595"/>
      <c r="N31" s="1616"/>
      <c r="O31" s="1617"/>
      <c r="P31" s="1617"/>
      <c r="Q31" s="1617"/>
      <c r="R31" s="1617"/>
      <c r="S31" s="1617"/>
      <c r="T31" s="1617"/>
      <c r="U31" s="1617"/>
      <c r="V31" s="1617"/>
      <c r="W31" s="1618"/>
    </row>
    <row r="32" spans="1:23" s="380" customFormat="1" ht="24.75" customHeight="1" thickBot="1" x14ac:dyDescent="0.2">
      <c r="B32" s="1642"/>
      <c r="C32" s="1622"/>
      <c r="D32" s="1623"/>
      <c r="E32" s="1624"/>
      <c r="F32" s="1592">
        <v>30</v>
      </c>
      <c r="G32" s="1593"/>
      <c r="H32" s="629" t="s">
        <v>507</v>
      </c>
      <c r="I32" s="1625">
        <f t="shared" si="0"/>
        <v>0</v>
      </c>
      <c r="J32" s="1626"/>
      <c r="K32" s="1626"/>
      <c r="L32" s="1627"/>
      <c r="N32" s="1616"/>
      <c r="O32" s="1617"/>
      <c r="P32" s="1617"/>
      <c r="Q32" s="1617"/>
      <c r="R32" s="1617"/>
      <c r="S32" s="1617"/>
      <c r="T32" s="1617"/>
      <c r="U32" s="1617"/>
      <c r="V32" s="1617"/>
      <c r="W32" s="1618"/>
    </row>
    <row r="33" spans="1:23" s="380" customFormat="1" ht="12.6" customHeight="1" thickTop="1" x14ac:dyDescent="0.15">
      <c r="B33" s="1631" t="s">
        <v>34</v>
      </c>
      <c r="C33" s="1632"/>
      <c r="D33" s="1633"/>
      <c r="E33" s="1633"/>
      <c r="F33" s="1634"/>
      <c r="G33" s="1635"/>
      <c r="H33" s="1636"/>
      <c r="I33" s="1640"/>
      <c r="J33" s="1640"/>
      <c r="K33" s="1640"/>
      <c r="L33" s="1641"/>
      <c r="N33" s="1616"/>
      <c r="O33" s="1617"/>
      <c r="P33" s="1617"/>
      <c r="Q33" s="1617"/>
      <c r="R33" s="1617"/>
      <c r="S33" s="1617"/>
      <c r="T33" s="1617"/>
      <c r="U33" s="1617"/>
      <c r="V33" s="1617"/>
      <c r="W33" s="1618"/>
    </row>
    <row r="34" spans="1:23" s="380" customFormat="1" ht="24.75" customHeight="1" x14ac:dyDescent="0.15">
      <c r="B34" s="1420"/>
      <c r="C34" s="1628">
        <f>SUM(C27:E32)</f>
        <v>0</v>
      </c>
      <c r="D34" s="1629"/>
      <c r="E34" s="1630"/>
      <c r="F34" s="1637"/>
      <c r="G34" s="1638"/>
      <c r="H34" s="1639"/>
      <c r="I34" s="1437">
        <f>SUM(I27:L32)</f>
        <v>0</v>
      </c>
      <c r="J34" s="1438"/>
      <c r="K34" s="1438"/>
      <c r="L34" s="1439"/>
      <c r="N34" s="1616"/>
      <c r="O34" s="1617"/>
      <c r="P34" s="1617"/>
      <c r="Q34" s="1617"/>
      <c r="R34" s="1617"/>
      <c r="S34" s="1617"/>
      <c r="T34" s="1617"/>
      <c r="U34" s="1617"/>
      <c r="V34" s="1617"/>
      <c r="W34" s="1618"/>
    </row>
    <row r="35" spans="1:23" ht="28.5" customHeight="1" x14ac:dyDescent="0.15">
      <c r="B35" s="1608" t="s">
        <v>812</v>
      </c>
      <c r="C35" s="1608"/>
      <c r="D35" s="1608"/>
      <c r="E35" s="1608"/>
      <c r="F35" s="1608"/>
      <c r="G35" s="1608"/>
      <c r="H35" s="1608"/>
      <c r="I35" s="1608"/>
      <c r="J35" s="1608"/>
      <c r="K35" s="1608"/>
      <c r="L35" s="1608"/>
      <c r="N35" s="1619"/>
      <c r="O35" s="1620"/>
      <c r="P35" s="1620"/>
      <c r="Q35" s="1620"/>
      <c r="R35" s="1620"/>
      <c r="S35" s="1620"/>
      <c r="T35" s="1620"/>
      <c r="U35" s="1620"/>
      <c r="V35" s="1620"/>
      <c r="W35" s="1621"/>
    </row>
    <row r="36" spans="1:23" ht="11.25" customHeight="1" x14ac:dyDescent="0.15">
      <c r="B36" s="603"/>
      <c r="C36" s="603"/>
      <c r="D36" s="603"/>
      <c r="E36" s="603"/>
      <c r="F36" s="603"/>
      <c r="G36" s="603"/>
      <c r="H36" s="603"/>
      <c r="I36" s="603"/>
      <c r="J36" s="603"/>
      <c r="K36" s="603"/>
      <c r="L36" s="603"/>
      <c r="N36" s="606"/>
      <c r="O36" s="606"/>
      <c r="P36" s="606"/>
      <c r="Q36" s="606"/>
      <c r="R36" s="606"/>
      <c r="S36" s="606"/>
      <c r="T36" s="606"/>
      <c r="U36" s="606"/>
      <c r="V36" s="606"/>
      <c r="W36" s="606"/>
    </row>
    <row r="37" spans="1:23" ht="19.5" customHeight="1" x14ac:dyDescent="0.15">
      <c r="A37" s="1574" t="s">
        <v>1251</v>
      </c>
      <c r="B37" s="1574"/>
      <c r="C37" s="1574"/>
      <c r="D37" s="1574"/>
      <c r="E37" s="1574"/>
      <c r="F37" s="1574"/>
      <c r="G37" s="1574"/>
      <c r="H37" s="1574"/>
      <c r="I37" s="1574"/>
      <c r="J37" s="1574"/>
      <c r="K37" s="1574"/>
      <c r="L37" s="1574"/>
      <c r="M37" s="1574"/>
      <c r="N37" s="1574"/>
      <c r="O37" s="1574"/>
      <c r="P37" s="1574"/>
      <c r="Q37" s="1574"/>
      <c r="R37" s="606"/>
      <c r="S37" s="606"/>
      <c r="T37" s="606"/>
      <c r="U37" s="606"/>
      <c r="V37" s="606"/>
      <c r="W37" s="606"/>
    </row>
    <row r="38" spans="1:23" ht="19.5" customHeight="1" x14ac:dyDescent="0.15">
      <c r="A38" s="468"/>
      <c r="B38" s="605" t="s">
        <v>527</v>
      </c>
      <c r="P38" s="398"/>
      <c r="Q38" s="398"/>
      <c r="R38" s="398"/>
      <c r="S38" s="398"/>
      <c r="T38" s="398"/>
      <c r="U38" s="398"/>
      <c r="V38" s="398"/>
      <c r="W38" s="398"/>
    </row>
    <row r="39" spans="1:23" ht="19.5" customHeight="1" x14ac:dyDescent="0.15">
      <c r="A39" s="468"/>
      <c r="B39" s="393" t="s">
        <v>992</v>
      </c>
      <c r="C39" s="396"/>
      <c r="D39" s="396"/>
      <c r="E39" s="396"/>
      <c r="F39" s="396"/>
      <c r="L39" s="1609"/>
      <c r="M39" s="1610"/>
      <c r="P39" s="398"/>
      <c r="Q39" s="398"/>
      <c r="R39" s="398"/>
      <c r="S39" s="398"/>
      <c r="T39" s="398"/>
      <c r="U39" s="398"/>
      <c r="V39" s="398"/>
      <c r="W39" s="398"/>
    </row>
    <row r="40" spans="1:23" ht="19.5" customHeight="1" x14ac:dyDescent="0.15">
      <c r="A40" s="468"/>
      <c r="B40" s="393" t="s">
        <v>711</v>
      </c>
      <c r="C40" s="393"/>
      <c r="D40" s="393"/>
      <c r="E40" s="393"/>
      <c r="F40" s="396"/>
      <c r="L40" s="380"/>
      <c r="M40" s="380"/>
      <c r="P40" s="447"/>
      <c r="Q40" s="447"/>
      <c r="R40" s="447"/>
      <c r="S40" s="447"/>
      <c r="T40" s="447"/>
      <c r="U40" s="447"/>
      <c r="V40" s="447"/>
      <c r="W40" s="447"/>
    </row>
    <row r="41" spans="1:23" ht="19.5" customHeight="1" x14ac:dyDescent="0.15">
      <c r="A41" s="468"/>
      <c r="B41" s="607" t="s">
        <v>724</v>
      </c>
      <c r="C41" s="380" t="s">
        <v>530</v>
      </c>
      <c r="D41" s="380"/>
      <c r="E41" s="380"/>
    </row>
    <row r="42" spans="1:23" s="380" customFormat="1" ht="19.5" customHeight="1" x14ac:dyDescent="0.15">
      <c r="A42" s="523"/>
      <c r="B42" s="608"/>
      <c r="E42" s="380" t="s">
        <v>94</v>
      </c>
      <c r="H42" s="380" t="s">
        <v>127</v>
      </c>
      <c r="I42" s="1596"/>
      <c r="J42" s="1597"/>
      <c r="K42" s="1611" t="s">
        <v>725</v>
      </c>
      <c r="L42" s="1612"/>
      <c r="M42" s="1605"/>
      <c r="N42" s="1606"/>
      <c r="O42" s="609" t="s">
        <v>726</v>
      </c>
      <c r="P42" s="1607">
        <f>I42+M42</f>
        <v>0</v>
      </c>
      <c r="Q42" s="1607"/>
      <c r="R42" s="1607"/>
      <c r="S42" s="1607"/>
      <c r="U42" s="447"/>
    </row>
    <row r="43" spans="1:23" s="380" customFormat="1" ht="19.5" customHeight="1" x14ac:dyDescent="0.15">
      <c r="A43" s="523"/>
      <c r="B43" s="608"/>
      <c r="E43" s="380" t="s">
        <v>129</v>
      </c>
      <c r="H43" s="380" t="s">
        <v>127</v>
      </c>
      <c r="I43" s="1596"/>
      <c r="J43" s="1597"/>
      <c r="K43" s="1611" t="s">
        <v>725</v>
      </c>
      <c r="L43" s="1612"/>
      <c r="M43" s="1605"/>
      <c r="N43" s="1606"/>
      <c r="O43" s="609" t="s">
        <v>726</v>
      </c>
      <c r="P43" s="1607">
        <f>I43+M43</f>
        <v>0</v>
      </c>
      <c r="Q43" s="1607"/>
      <c r="R43" s="1607"/>
      <c r="S43" s="1607"/>
      <c r="U43" s="380" t="s">
        <v>727</v>
      </c>
    </row>
    <row r="44" spans="1:23" ht="5.25" customHeight="1" x14ac:dyDescent="0.15">
      <c r="A44" s="468"/>
      <c r="B44" s="607"/>
      <c r="D44" s="380"/>
      <c r="H44" s="515"/>
      <c r="L44" s="610"/>
      <c r="M44" s="610"/>
      <c r="O44" s="380"/>
      <c r="S44" s="611"/>
      <c r="T44" s="611"/>
      <c r="V44" s="380"/>
    </row>
    <row r="45" spans="1:23" s="380" customFormat="1" ht="21.75" customHeight="1" x14ac:dyDescent="0.15">
      <c r="A45" s="523"/>
      <c r="B45" s="608"/>
      <c r="E45" s="380" t="s">
        <v>34</v>
      </c>
      <c r="H45" s="380" t="s">
        <v>127</v>
      </c>
      <c r="I45" s="1601">
        <f>I42+I43</f>
        <v>0</v>
      </c>
      <c r="J45" s="1602"/>
      <c r="K45" s="1611" t="s">
        <v>725</v>
      </c>
      <c r="L45" s="1612"/>
      <c r="M45" s="1651">
        <f>M42+M43</f>
        <v>0</v>
      </c>
      <c r="N45" s="1652"/>
      <c r="O45" s="609" t="s">
        <v>726</v>
      </c>
      <c r="P45" s="1607">
        <f>I45+M45</f>
        <v>0</v>
      </c>
      <c r="Q45" s="1607"/>
      <c r="R45" s="1607"/>
      <c r="S45" s="1607"/>
      <c r="U45" s="380" t="s">
        <v>728</v>
      </c>
    </row>
    <row r="46" spans="1:23" ht="6" customHeight="1" x14ac:dyDescent="0.15">
      <c r="A46" s="468"/>
      <c r="B46" s="607"/>
      <c r="E46" s="380"/>
      <c r="H46" s="515"/>
      <c r="I46" s="610"/>
      <c r="J46" s="610"/>
      <c r="L46" s="380"/>
      <c r="N46" s="611"/>
      <c r="O46" s="611"/>
      <c r="R46" s="380"/>
      <c r="U46" s="447"/>
    </row>
    <row r="47" spans="1:23" s="380" customFormat="1" ht="19.5" customHeight="1" x14ac:dyDescent="0.15">
      <c r="A47" s="523"/>
      <c r="B47" s="608" t="s">
        <v>729</v>
      </c>
      <c r="C47" s="517" t="s">
        <v>712</v>
      </c>
      <c r="D47" s="447"/>
      <c r="E47" s="447"/>
      <c r="F47" s="447"/>
      <c r="G47" s="1731" t="str">
        <f>IFERROR(P43/P45,"%")</f>
        <v>%</v>
      </c>
      <c r="H47" s="1732"/>
      <c r="J47" s="609" t="s">
        <v>730</v>
      </c>
      <c r="K47" s="612"/>
      <c r="L47" s="612"/>
      <c r="R47" s="613"/>
      <c r="S47" s="613"/>
      <c r="T47" s="447"/>
      <c r="U47" s="447"/>
    </row>
    <row r="48" spans="1:23" s="380" customFormat="1" ht="19.5" customHeight="1" x14ac:dyDescent="0.15">
      <c r="A48" s="523"/>
      <c r="B48" s="393" t="s">
        <v>1103</v>
      </c>
      <c r="C48" s="393"/>
      <c r="D48" s="393"/>
      <c r="E48" s="393"/>
      <c r="F48" s="393"/>
      <c r="G48" s="393"/>
      <c r="H48" s="393"/>
      <c r="I48" s="393"/>
      <c r="J48" s="393"/>
      <c r="K48" s="393"/>
      <c r="L48" s="393"/>
      <c r="M48" s="393"/>
      <c r="N48" s="393"/>
      <c r="O48" s="393"/>
    </row>
    <row r="49" spans="1:25" s="380" customFormat="1" ht="19.5" customHeight="1" x14ac:dyDescent="0.15">
      <c r="A49" s="523"/>
      <c r="C49" s="1587" t="s">
        <v>731</v>
      </c>
      <c r="D49" s="1588"/>
      <c r="E49" s="1601">
        <f>I45</f>
        <v>0</v>
      </c>
      <c r="F49" s="1602"/>
      <c r="G49" s="1733" t="s">
        <v>532</v>
      </c>
      <c r="H49" s="1734"/>
      <c r="I49" s="1734"/>
      <c r="J49" s="1734"/>
      <c r="K49" s="1734"/>
      <c r="L49" s="1734"/>
      <c r="M49" s="1734"/>
      <c r="N49" s="1734"/>
      <c r="O49" s="1734"/>
      <c r="P49" s="1734"/>
      <c r="Q49" s="1596"/>
      <c r="R49" s="1597"/>
      <c r="Y49" s="614"/>
    </row>
    <row r="50" spans="1:25" s="380" customFormat="1" ht="19.5" customHeight="1" x14ac:dyDescent="0.15">
      <c r="A50" s="523"/>
      <c r="C50" s="393" t="s">
        <v>531</v>
      </c>
      <c r="D50" s="1598" t="s">
        <v>533</v>
      </c>
      <c r="E50" s="1598"/>
      <c r="F50" s="1598"/>
      <c r="G50" s="1598"/>
      <c r="H50" s="1598"/>
      <c r="I50" s="1598"/>
      <c r="J50" s="1599"/>
      <c r="K50" s="1600">
        <f>E49+Q49</f>
        <v>0</v>
      </c>
      <c r="L50" s="1600"/>
      <c r="M50" s="1586" t="s">
        <v>534</v>
      </c>
      <c r="N50" s="1587"/>
      <c r="O50" s="1587"/>
      <c r="P50" s="1587"/>
      <c r="Q50" s="1588"/>
      <c r="R50" s="1601">
        <f>ROUNDUP(K50*0.8,0)</f>
        <v>0</v>
      </c>
      <c r="S50" s="1602"/>
      <c r="T50" s="393" t="s">
        <v>535</v>
      </c>
    </row>
    <row r="51" spans="1:25" s="380" customFormat="1" ht="19.5" customHeight="1" x14ac:dyDescent="0.15">
      <c r="A51" s="523"/>
      <c r="B51" s="615"/>
      <c r="C51" s="393" t="s">
        <v>536</v>
      </c>
      <c r="D51" s="393"/>
      <c r="E51" s="393"/>
      <c r="F51" s="616"/>
      <c r="G51" s="393"/>
      <c r="H51" s="393"/>
      <c r="I51" s="393"/>
      <c r="J51" s="393"/>
      <c r="K51" s="393"/>
      <c r="L51" s="393"/>
      <c r="M51" s="393"/>
      <c r="N51" s="393"/>
      <c r="O51" s="393"/>
      <c r="P51" s="393"/>
      <c r="Q51" s="393"/>
      <c r="R51" s="393"/>
      <c r="S51" s="393"/>
      <c r="T51" s="393"/>
      <c r="U51" s="393"/>
      <c r="V51" s="393"/>
    </row>
    <row r="52" spans="1:25" s="380" customFormat="1" ht="19.5" customHeight="1" x14ac:dyDescent="0.15">
      <c r="A52" s="523"/>
      <c r="B52" s="393" t="s">
        <v>1062</v>
      </c>
      <c r="C52" s="393"/>
      <c r="D52" s="393"/>
      <c r="E52" s="393"/>
      <c r="F52" s="393"/>
      <c r="G52" s="393"/>
      <c r="H52" s="617">
        <v>0</v>
      </c>
      <c r="I52" s="1598" t="s">
        <v>1063</v>
      </c>
      <c r="J52" s="1598"/>
      <c r="K52" s="1598"/>
      <c r="L52" s="1598"/>
      <c r="M52" s="1598"/>
      <c r="N52" s="1598"/>
      <c r="O52" s="1598"/>
      <c r="P52" s="1598"/>
      <c r="Q52" s="1598"/>
      <c r="R52" s="1598"/>
      <c r="S52" s="1598"/>
      <c r="T52" s="1598"/>
      <c r="U52" s="1598"/>
      <c r="V52" s="1598"/>
    </row>
    <row r="53" spans="1:25" s="380" customFormat="1" ht="19.5" customHeight="1" x14ac:dyDescent="0.15">
      <c r="A53" s="523"/>
      <c r="B53" s="393" t="s">
        <v>1064</v>
      </c>
      <c r="D53" s="393"/>
      <c r="E53" s="393"/>
      <c r="F53" s="393"/>
      <c r="G53" s="393"/>
      <c r="H53" s="393"/>
      <c r="I53" s="393"/>
      <c r="J53" s="393"/>
      <c r="K53" s="393"/>
      <c r="L53" s="393"/>
      <c r="M53" s="393"/>
      <c r="N53" s="393"/>
      <c r="O53" s="393"/>
    </row>
    <row r="54" spans="1:25" s="380" customFormat="1" ht="19.5" customHeight="1" x14ac:dyDescent="0.15">
      <c r="A54" s="523"/>
      <c r="C54" s="1587" t="s">
        <v>1065</v>
      </c>
      <c r="D54" s="1588"/>
      <c r="E54" s="1603">
        <f>I45</f>
        <v>0</v>
      </c>
      <c r="F54" s="1604"/>
      <c r="G54" s="1733" t="s">
        <v>1066</v>
      </c>
      <c r="H54" s="1734"/>
      <c r="I54" s="1734"/>
      <c r="J54" s="1734"/>
      <c r="K54" s="1734"/>
      <c r="L54" s="1734"/>
      <c r="M54" s="1734"/>
      <c r="N54" s="1734"/>
      <c r="O54" s="1734"/>
      <c r="P54" s="1734"/>
      <c r="Q54" s="1735">
        <v>0</v>
      </c>
      <c r="R54" s="1736"/>
      <c r="Y54" s="614"/>
    </row>
    <row r="55" spans="1:25" s="380" customFormat="1" ht="19.5" customHeight="1" x14ac:dyDescent="0.15">
      <c r="A55" s="523"/>
      <c r="C55" s="393" t="s">
        <v>726</v>
      </c>
      <c r="D55" s="1598" t="s">
        <v>533</v>
      </c>
      <c r="E55" s="1598"/>
      <c r="F55" s="1598"/>
      <c r="G55" s="1598"/>
      <c r="H55" s="1598"/>
      <c r="I55" s="1598"/>
      <c r="J55" s="1599"/>
      <c r="K55" s="1737">
        <f>E54+Q54</f>
        <v>0</v>
      </c>
      <c r="L55" s="1737"/>
      <c r="M55" s="1586" t="s">
        <v>1067</v>
      </c>
      <c r="N55" s="1587"/>
      <c r="O55" s="1587"/>
      <c r="P55" s="1587"/>
      <c r="Q55" s="1588"/>
      <c r="R55" s="1603">
        <f>ROUNDUP(K55*0.6,0)</f>
        <v>0</v>
      </c>
      <c r="S55" s="1604"/>
      <c r="T55" s="393" t="s">
        <v>1068</v>
      </c>
    </row>
    <row r="56" spans="1:25" s="380" customFormat="1" ht="19.5" customHeight="1" x14ac:dyDescent="0.15">
      <c r="A56" s="523"/>
      <c r="B56" s="615"/>
      <c r="C56" s="393" t="s">
        <v>1069</v>
      </c>
      <c r="D56" s="393"/>
      <c r="E56" s="393"/>
      <c r="F56" s="616"/>
      <c r="G56" s="393"/>
      <c r="H56" s="393"/>
      <c r="I56" s="393"/>
      <c r="J56" s="393"/>
      <c r="K56" s="393"/>
      <c r="L56" s="393"/>
      <c r="M56" s="393"/>
      <c r="N56" s="393"/>
      <c r="O56" s="393"/>
      <c r="P56" s="393"/>
      <c r="Q56" s="393"/>
      <c r="R56" s="393"/>
      <c r="S56" s="393"/>
      <c r="T56" s="393"/>
      <c r="U56" s="393"/>
      <c r="V56" s="393"/>
    </row>
    <row r="57" spans="1:25" s="380" customFormat="1" ht="31.5" customHeight="1" x14ac:dyDescent="0.15">
      <c r="A57" s="523"/>
      <c r="B57" s="1432" t="s">
        <v>1104</v>
      </c>
      <c r="C57" s="1432"/>
      <c r="D57" s="1432"/>
      <c r="E57" s="1432"/>
      <c r="F57" s="1432"/>
      <c r="G57" s="1432"/>
      <c r="H57" s="1432"/>
      <c r="I57" s="1432"/>
      <c r="J57" s="1432"/>
      <c r="K57" s="1432"/>
      <c r="L57" s="1432"/>
      <c r="M57" s="1432"/>
      <c r="N57" s="1432"/>
      <c r="O57" s="1432"/>
      <c r="P57" s="1432"/>
      <c r="Q57" s="1432"/>
      <c r="R57" s="1432"/>
      <c r="S57" s="1432"/>
      <c r="T57" s="1432"/>
      <c r="U57" s="1432"/>
      <c r="V57" s="1432"/>
      <c r="W57" s="398"/>
    </row>
    <row r="58" spans="1:25" s="380" customFormat="1" ht="18.95" customHeight="1" x14ac:dyDescent="0.15">
      <c r="B58" s="470" t="s">
        <v>39</v>
      </c>
      <c r="C58" s="1583" t="s">
        <v>567</v>
      </c>
      <c r="D58" s="1584"/>
      <c r="E58" s="1585"/>
      <c r="F58" s="1165" t="s">
        <v>38</v>
      </c>
      <c r="G58" s="1589"/>
      <c r="H58" s="1166"/>
      <c r="I58" s="1165" t="s">
        <v>46</v>
      </c>
      <c r="J58" s="1589"/>
      <c r="K58" s="1589"/>
      <c r="L58" s="1166"/>
      <c r="N58" s="1743" t="s">
        <v>996</v>
      </c>
      <c r="O58" s="1744"/>
      <c r="P58" s="1744"/>
      <c r="Q58" s="1744"/>
      <c r="R58" s="1744"/>
      <c r="S58" s="1744"/>
      <c r="T58" s="1744"/>
      <c r="U58" s="1744"/>
      <c r="V58" s="1744"/>
      <c r="W58" s="1745"/>
    </row>
    <row r="59" spans="1:25" s="380" customFormat="1" ht="18.95" customHeight="1" x14ac:dyDescent="0.15">
      <c r="A59" s="472"/>
      <c r="B59" s="1418" t="s">
        <v>37</v>
      </c>
      <c r="C59" s="1594"/>
      <c r="D59" s="1594"/>
      <c r="E59" s="1594"/>
      <c r="F59" s="1590">
        <v>400</v>
      </c>
      <c r="G59" s="1591"/>
      <c r="H59" s="536" t="s">
        <v>1250</v>
      </c>
      <c r="I59" s="1595">
        <f t="shared" ref="I59:I64" si="1">INT(C59*F59/10)</f>
        <v>0</v>
      </c>
      <c r="J59" s="1595"/>
      <c r="K59" s="1595"/>
      <c r="L59" s="1595"/>
      <c r="N59" s="1746"/>
      <c r="O59" s="1747"/>
      <c r="P59" s="1747"/>
      <c r="Q59" s="1747"/>
      <c r="R59" s="1747"/>
      <c r="S59" s="1747"/>
      <c r="T59" s="1747"/>
      <c r="U59" s="1747"/>
      <c r="V59" s="1747"/>
      <c r="W59" s="1748"/>
    </row>
    <row r="60" spans="1:25" s="380" customFormat="1" ht="18.95" customHeight="1" x14ac:dyDescent="0.15">
      <c r="A60" s="472"/>
      <c r="B60" s="1420"/>
      <c r="C60" s="1643"/>
      <c r="D60" s="1644"/>
      <c r="E60" s="1645"/>
      <c r="F60" s="1646">
        <v>300</v>
      </c>
      <c r="G60" s="1647"/>
      <c r="H60" s="629" t="s">
        <v>507</v>
      </c>
      <c r="I60" s="1437">
        <f t="shared" si="1"/>
        <v>0</v>
      </c>
      <c r="J60" s="1438"/>
      <c r="K60" s="1438"/>
      <c r="L60" s="1439"/>
      <c r="N60" s="1746"/>
      <c r="O60" s="1747"/>
      <c r="P60" s="1747"/>
      <c r="Q60" s="1747"/>
      <c r="R60" s="1747"/>
      <c r="S60" s="1747"/>
      <c r="T60" s="1747"/>
      <c r="U60" s="1747"/>
      <c r="V60" s="1747"/>
      <c r="W60" s="1748"/>
    </row>
    <row r="61" spans="1:25" s="380" customFormat="1" ht="18.95" customHeight="1" x14ac:dyDescent="0.15">
      <c r="A61" s="472"/>
      <c r="B61" s="1418" t="s">
        <v>36</v>
      </c>
      <c r="C61" s="1594"/>
      <c r="D61" s="1594"/>
      <c r="E61" s="1594"/>
      <c r="F61" s="1590">
        <v>240</v>
      </c>
      <c r="G61" s="1591"/>
      <c r="H61" s="536" t="s">
        <v>1250</v>
      </c>
      <c r="I61" s="1595">
        <f t="shared" si="1"/>
        <v>0</v>
      </c>
      <c r="J61" s="1595"/>
      <c r="K61" s="1595"/>
      <c r="L61" s="1595"/>
      <c r="N61" s="1746"/>
      <c r="O61" s="1747"/>
      <c r="P61" s="1747"/>
      <c r="Q61" s="1747"/>
      <c r="R61" s="1747"/>
      <c r="S61" s="1747"/>
      <c r="T61" s="1747"/>
      <c r="U61" s="1747"/>
      <c r="V61" s="1747"/>
      <c r="W61" s="1748"/>
    </row>
    <row r="62" spans="1:25" s="380" customFormat="1" ht="18.95" customHeight="1" x14ac:dyDescent="0.15">
      <c r="B62" s="1420"/>
      <c r="C62" s="1643"/>
      <c r="D62" s="1644"/>
      <c r="E62" s="1645"/>
      <c r="F62" s="1646">
        <v>180</v>
      </c>
      <c r="G62" s="1647"/>
      <c r="H62" s="629" t="s">
        <v>507</v>
      </c>
      <c r="I62" s="1437">
        <f t="shared" si="1"/>
        <v>0</v>
      </c>
      <c r="J62" s="1438"/>
      <c r="K62" s="1438"/>
      <c r="L62" s="1439"/>
      <c r="N62" s="1746"/>
      <c r="O62" s="1747"/>
      <c r="P62" s="1747"/>
      <c r="Q62" s="1747"/>
      <c r="R62" s="1747"/>
      <c r="S62" s="1747"/>
      <c r="T62" s="1747"/>
      <c r="U62" s="1747"/>
      <c r="V62" s="1747"/>
      <c r="W62" s="1748"/>
    </row>
    <row r="63" spans="1:25" s="380" customFormat="1" ht="18.95" customHeight="1" x14ac:dyDescent="0.15">
      <c r="B63" s="1418" t="s">
        <v>35</v>
      </c>
      <c r="C63" s="1594"/>
      <c r="D63" s="1594"/>
      <c r="E63" s="1594"/>
      <c r="F63" s="1590">
        <v>40</v>
      </c>
      <c r="G63" s="1591"/>
      <c r="H63" s="536" t="s">
        <v>1250</v>
      </c>
      <c r="I63" s="1595">
        <f t="shared" si="1"/>
        <v>0</v>
      </c>
      <c r="J63" s="1595"/>
      <c r="K63" s="1595"/>
      <c r="L63" s="1595"/>
      <c r="N63" s="1746"/>
      <c r="O63" s="1747"/>
      <c r="P63" s="1747"/>
      <c r="Q63" s="1747"/>
      <c r="R63" s="1747"/>
      <c r="S63" s="1747"/>
      <c r="T63" s="1747"/>
      <c r="U63" s="1747"/>
      <c r="V63" s="1747"/>
      <c r="W63" s="1748"/>
    </row>
    <row r="64" spans="1:25" s="380" customFormat="1" ht="18.95" customHeight="1" thickBot="1" x14ac:dyDescent="0.2">
      <c r="B64" s="1642"/>
      <c r="C64" s="1622"/>
      <c r="D64" s="1623"/>
      <c r="E64" s="1624"/>
      <c r="F64" s="1592">
        <v>30</v>
      </c>
      <c r="G64" s="1593"/>
      <c r="H64" s="629" t="s">
        <v>507</v>
      </c>
      <c r="I64" s="1625">
        <f t="shared" si="1"/>
        <v>0</v>
      </c>
      <c r="J64" s="1626"/>
      <c r="K64" s="1626"/>
      <c r="L64" s="1627"/>
      <c r="N64" s="1746"/>
      <c r="O64" s="1747"/>
      <c r="P64" s="1747"/>
      <c r="Q64" s="1747"/>
      <c r="R64" s="1747"/>
      <c r="S64" s="1747"/>
      <c r="T64" s="1747"/>
      <c r="U64" s="1747"/>
      <c r="V64" s="1747"/>
      <c r="W64" s="1748"/>
    </row>
    <row r="65" spans="1:31" s="380" customFormat="1" ht="18.95" customHeight="1" thickTop="1" x14ac:dyDescent="0.15">
      <c r="B65" s="1631" t="s">
        <v>34</v>
      </c>
      <c r="C65" s="1632"/>
      <c r="D65" s="1633"/>
      <c r="E65" s="1633"/>
      <c r="F65" s="1634"/>
      <c r="G65" s="1635"/>
      <c r="H65" s="1636"/>
      <c r="I65" s="1640"/>
      <c r="J65" s="1640"/>
      <c r="K65" s="1640"/>
      <c r="L65" s="1641"/>
      <c r="N65" s="1746"/>
      <c r="O65" s="1747"/>
      <c r="P65" s="1747"/>
      <c r="Q65" s="1747"/>
      <c r="R65" s="1747"/>
      <c r="S65" s="1747"/>
      <c r="T65" s="1747"/>
      <c r="U65" s="1747"/>
      <c r="V65" s="1747"/>
      <c r="W65" s="1748"/>
    </row>
    <row r="66" spans="1:31" s="380" customFormat="1" ht="18.95" customHeight="1" x14ac:dyDescent="0.15">
      <c r="B66" s="1420"/>
      <c r="C66" s="1628">
        <f>SUM(C59:E64)</f>
        <v>0</v>
      </c>
      <c r="D66" s="1629"/>
      <c r="E66" s="1630"/>
      <c r="F66" s="1637"/>
      <c r="G66" s="1638"/>
      <c r="H66" s="1639"/>
      <c r="I66" s="1437">
        <f>SUM(I59:L64)</f>
        <v>0</v>
      </c>
      <c r="J66" s="1438"/>
      <c r="K66" s="1438"/>
      <c r="L66" s="1439"/>
      <c r="N66" s="1746"/>
      <c r="O66" s="1747"/>
      <c r="P66" s="1747"/>
      <c r="Q66" s="1747"/>
      <c r="R66" s="1747"/>
      <c r="S66" s="1747"/>
      <c r="T66" s="1747"/>
      <c r="U66" s="1747"/>
      <c r="V66" s="1747"/>
      <c r="W66" s="1748"/>
    </row>
    <row r="67" spans="1:31" s="380" customFormat="1" ht="25.5" customHeight="1" x14ac:dyDescent="0.15">
      <c r="B67" s="1608" t="s">
        <v>710</v>
      </c>
      <c r="C67" s="1608"/>
      <c r="D67" s="1608"/>
      <c r="E67" s="1608"/>
      <c r="F67" s="1608"/>
      <c r="G67" s="1608"/>
      <c r="H67" s="1608"/>
      <c r="I67" s="1608"/>
      <c r="J67" s="1608"/>
      <c r="K67" s="1608"/>
      <c r="L67" s="1608"/>
      <c r="N67" s="1749"/>
      <c r="O67" s="1750"/>
      <c r="P67" s="1750"/>
      <c r="Q67" s="1750"/>
      <c r="R67" s="1750"/>
      <c r="S67" s="1750"/>
      <c r="T67" s="1750"/>
      <c r="U67" s="1750"/>
      <c r="V67" s="1750"/>
      <c r="W67" s="1751"/>
    </row>
    <row r="68" spans="1:31" s="380" customFormat="1" ht="20.25" customHeight="1" x14ac:dyDescent="0.15">
      <c r="B68" s="390"/>
      <c r="C68" s="604"/>
      <c r="D68" s="604"/>
      <c r="E68" s="604"/>
      <c r="F68" s="477"/>
      <c r="G68" s="477"/>
      <c r="H68" s="477"/>
      <c r="I68" s="474"/>
      <c r="J68" s="474"/>
      <c r="K68" s="474"/>
      <c r="L68" s="474"/>
      <c r="N68" s="603"/>
      <c r="O68" s="603"/>
      <c r="P68" s="603"/>
      <c r="Q68" s="603"/>
      <c r="R68" s="603"/>
      <c r="S68" s="603"/>
      <c r="T68" s="603"/>
      <c r="U68" s="603"/>
      <c r="V68" s="603"/>
      <c r="W68" s="603"/>
    </row>
    <row r="69" spans="1:31" ht="25.5" customHeight="1" x14ac:dyDescent="0.15">
      <c r="A69" s="1574" t="s">
        <v>1252</v>
      </c>
      <c r="B69" s="1574"/>
      <c r="C69" s="1574"/>
      <c r="D69" s="1574"/>
      <c r="E69" s="1574"/>
      <c r="F69" s="1574"/>
      <c r="G69" s="1574"/>
      <c r="H69" s="1574"/>
      <c r="I69" s="1574"/>
      <c r="J69" s="1574"/>
      <c r="K69" s="1574"/>
      <c r="L69" s="1574"/>
      <c r="M69" s="1574"/>
      <c r="N69" s="398"/>
      <c r="O69" s="398"/>
      <c r="P69" s="398"/>
      <c r="Q69" s="398"/>
      <c r="R69" s="398"/>
      <c r="S69" s="398"/>
      <c r="T69" s="398"/>
      <c r="U69" s="398"/>
      <c r="V69" s="398"/>
    </row>
    <row r="70" spans="1:31" ht="21.6" customHeight="1" x14ac:dyDescent="0.15">
      <c r="B70" s="1185" t="s">
        <v>172</v>
      </c>
      <c r="C70" s="1185"/>
      <c r="D70" s="1185"/>
      <c r="E70" s="1185"/>
      <c r="F70" s="1185"/>
      <c r="G70" s="1185"/>
      <c r="H70" s="1185"/>
      <c r="I70" s="1575" t="s">
        <v>1253</v>
      </c>
      <c r="J70" s="1575"/>
      <c r="K70" s="1575"/>
      <c r="L70" s="1575"/>
      <c r="M70" s="1185" t="s">
        <v>1254</v>
      </c>
      <c r="N70" s="1185"/>
      <c r="O70" s="1185"/>
      <c r="P70" s="1185"/>
      <c r="Q70" s="398"/>
      <c r="R70" s="398"/>
      <c r="S70" s="398"/>
      <c r="T70" s="398"/>
      <c r="U70" s="398"/>
      <c r="V70" s="398"/>
    </row>
    <row r="71" spans="1:31" ht="21.6" customHeight="1" x14ac:dyDescent="0.15">
      <c r="B71" s="1576" t="s">
        <v>1255</v>
      </c>
      <c r="C71" s="1576"/>
      <c r="D71" s="1576"/>
      <c r="E71" s="1576"/>
      <c r="F71" s="1576"/>
      <c r="G71" s="1576"/>
      <c r="H71" s="1576"/>
      <c r="I71" s="630" t="s">
        <v>1037</v>
      </c>
      <c r="J71" s="631"/>
      <c r="K71" s="553" t="s">
        <v>21</v>
      </c>
      <c r="L71" s="551"/>
      <c r="M71" s="1577">
        <v>400000</v>
      </c>
      <c r="N71" s="1577"/>
      <c r="O71" s="1577"/>
      <c r="P71" s="1577"/>
      <c r="Q71" s="398"/>
      <c r="R71" s="398"/>
      <c r="S71" s="398"/>
      <c r="T71" s="398"/>
      <c r="U71" s="398"/>
      <c r="V71" s="398"/>
    </row>
    <row r="72" spans="1:31" s="380" customFormat="1" ht="20.25" customHeight="1" x14ac:dyDescent="0.15">
      <c r="B72" s="390"/>
      <c r="C72" s="604"/>
      <c r="D72" s="604"/>
      <c r="E72" s="604"/>
      <c r="F72" s="477"/>
      <c r="G72" s="477"/>
      <c r="H72" s="477"/>
      <c r="I72" s="474"/>
      <c r="J72" s="474"/>
      <c r="K72" s="474"/>
      <c r="L72" s="474"/>
      <c r="N72" s="603"/>
      <c r="O72" s="603"/>
      <c r="P72" s="603"/>
      <c r="Q72" s="603"/>
      <c r="R72" s="603"/>
      <c r="S72" s="603"/>
      <c r="T72" s="603"/>
      <c r="U72" s="603"/>
      <c r="V72" s="603"/>
      <c r="W72" s="603"/>
    </row>
    <row r="73" spans="1:31" ht="18.75" customHeight="1" x14ac:dyDescent="0.15">
      <c r="A73" s="1574" t="s">
        <v>713</v>
      </c>
      <c r="B73" s="1574"/>
      <c r="C73" s="1574"/>
      <c r="D73" s="1574"/>
      <c r="E73" s="1574"/>
      <c r="F73" s="1574"/>
      <c r="G73" s="1574"/>
      <c r="H73" s="1574"/>
      <c r="I73" s="1574"/>
      <c r="J73" s="1574"/>
      <c r="K73" s="1574"/>
      <c r="L73" s="1574"/>
      <c r="M73" s="1574"/>
      <c r="N73" s="601"/>
      <c r="O73" s="601"/>
      <c r="P73" s="601"/>
      <c r="Q73" s="601"/>
      <c r="R73" s="601"/>
      <c r="S73" s="601"/>
      <c r="T73" s="601"/>
      <c r="U73" s="601"/>
      <c r="V73" s="601"/>
      <c r="W73" s="601"/>
    </row>
    <row r="74" spans="1:31" s="601" customFormat="1" ht="27" customHeight="1" x14ac:dyDescent="0.15">
      <c r="B74" s="1496" t="s">
        <v>172</v>
      </c>
      <c r="C74" s="1496"/>
      <c r="D74" s="1496"/>
      <c r="E74" s="1496"/>
      <c r="F74" s="1496"/>
      <c r="G74" s="1496"/>
      <c r="H74" s="1496"/>
      <c r="I74" s="1742" t="s">
        <v>714</v>
      </c>
      <c r="J74" s="1742"/>
      <c r="K74" s="1742"/>
      <c r="L74" s="1742"/>
      <c r="M74" s="1496" t="s">
        <v>38</v>
      </c>
      <c r="N74" s="1496"/>
      <c r="O74" s="1496"/>
      <c r="P74" s="1496"/>
      <c r="Q74" s="379"/>
      <c r="R74" s="379"/>
      <c r="S74" s="379"/>
      <c r="T74" s="379"/>
      <c r="X74" s="379"/>
      <c r="Y74" s="379"/>
      <c r="Z74" s="379"/>
      <c r="AA74" s="379"/>
      <c r="AB74" s="379"/>
      <c r="AC74" s="379"/>
      <c r="AD74" s="379"/>
      <c r="AE74" s="379"/>
    </row>
    <row r="75" spans="1:31" s="601" customFormat="1" ht="33.75" customHeight="1" x14ac:dyDescent="0.15">
      <c r="B75" s="1738" t="s">
        <v>715</v>
      </c>
      <c r="C75" s="1739"/>
      <c r="D75" s="1739"/>
      <c r="E75" s="1739"/>
      <c r="F75" s="1739"/>
      <c r="G75" s="1739"/>
      <c r="H75" s="1739"/>
      <c r="I75" s="1741"/>
      <c r="J75" s="1741"/>
      <c r="K75" s="1741"/>
      <c r="L75" s="1741"/>
      <c r="M75" s="1740">
        <v>40000</v>
      </c>
      <c r="N75" s="1740"/>
      <c r="O75" s="1740"/>
      <c r="P75" s="1740"/>
      <c r="Q75" s="379"/>
      <c r="R75" s="379"/>
      <c r="S75" s="379"/>
      <c r="T75" s="379"/>
      <c r="X75" s="379"/>
      <c r="Y75" s="379"/>
      <c r="Z75" s="379"/>
      <c r="AA75" s="379"/>
      <c r="AB75" s="379"/>
      <c r="AC75" s="379"/>
      <c r="AD75" s="379"/>
      <c r="AE75" s="379"/>
    </row>
    <row r="76" spans="1:31" s="601" customFormat="1" ht="38.25" customHeight="1" x14ac:dyDescent="0.15">
      <c r="B76" s="1738" t="s">
        <v>716</v>
      </c>
      <c r="C76" s="1739"/>
      <c r="D76" s="1739"/>
      <c r="E76" s="1739"/>
      <c r="F76" s="1739"/>
      <c r="G76" s="1739"/>
      <c r="H76" s="1739"/>
      <c r="I76" s="1741"/>
      <c r="J76" s="1741"/>
      <c r="K76" s="1741"/>
      <c r="L76" s="1741"/>
      <c r="M76" s="1740">
        <v>80000</v>
      </c>
      <c r="N76" s="1740"/>
      <c r="O76" s="1740"/>
      <c r="P76" s="1740"/>
      <c r="Q76" s="379"/>
      <c r="R76" s="379"/>
      <c r="S76" s="379"/>
      <c r="T76" s="379"/>
      <c r="X76" s="379"/>
      <c r="Y76" s="379"/>
      <c r="Z76" s="379"/>
      <c r="AA76" s="379"/>
      <c r="AB76" s="379"/>
      <c r="AC76" s="379"/>
      <c r="AD76" s="379"/>
      <c r="AE76" s="379"/>
    </row>
    <row r="77" spans="1:31" s="601" customFormat="1" ht="32.25" customHeight="1" x14ac:dyDescent="0.15">
      <c r="B77" s="1739" t="s">
        <v>717</v>
      </c>
      <c r="C77" s="1739"/>
      <c r="D77" s="1739"/>
      <c r="E77" s="1739"/>
      <c r="F77" s="1739"/>
      <c r="G77" s="1739"/>
      <c r="H77" s="1739"/>
      <c r="I77" s="1741"/>
      <c r="J77" s="1741"/>
      <c r="K77" s="1741"/>
      <c r="L77" s="1741"/>
      <c r="M77" s="1740">
        <v>160000</v>
      </c>
      <c r="N77" s="1740"/>
      <c r="O77" s="1740"/>
      <c r="P77" s="1740"/>
      <c r="Q77" s="379"/>
      <c r="R77" s="379"/>
      <c r="S77" s="379"/>
      <c r="T77" s="379"/>
      <c r="X77" s="379"/>
      <c r="Y77" s="379"/>
      <c r="Z77" s="379"/>
      <c r="AA77" s="379"/>
      <c r="AB77" s="379"/>
      <c r="AC77" s="379"/>
      <c r="AD77" s="379"/>
      <c r="AE77" s="379"/>
    </row>
    <row r="78" spans="1:31" s="601" customFormat="1" ht="51.75" customHeight="1" x14ac:dyDescent="0.15">
      <c r="B78" s="1122" t="s">
        <v>718</v>
      </c>
      <c r="C78" s="1122"/>
      <c r="D78" s="1122"/>
      <c r="E78" s="1122"/>
      <c r="F78" s="1122"/>
      <c r="G78" s="1122"/>
      <c r="H78" s="1122"/>
      <c r="I78" s="1122"/>
      <c r="J78" s="1122"/>
      <c r="K78" s="1122"/>
      <c r="L78" s="1122"/>
      <c r="M78" s="1122"/>
      <c r="N78" s="1122"/>
      <c r="O78" s="1122"/>
      <c r="P78" s="1122"/>
      <c r="Q78" s="1122"/>
      <c r="R78" s="1122"/>
      <c r="S78" s="1122"/>
      <c r="T78" s="1122"/>
      <c r="U78" s="1122"/>
      <c r="V78" s="1122"/>
    </row>
    <row r="79" spans="1:31" ht="33.75" customHeight="1" x14ac:dyDescent="0.15">
      <c r="B79" s="1122" t="s">
        <v>732</v>
      </c>
      <c r="C79" s="1122"/>
      <c r="D79" s="1122"/>
      <c r="E79" s="1122"/>
      <c r="F79" s="1122"/>
      <c r="G79" s="1122"/>
      <c r="H79" s="1122"/>
      <c r="I79" s="1122"/>
      <c r="J79" s="1122"/>
      <c r="K79" s="1122"/>
      <c r="L79" s="1122"/>
      <c r="M79" s="1122"/>
      <c r="N79" s="1122"/>
      <c r="O79" s="1122"/>
      <c r="P79" s="1122"/>
      <c r="Q79" s="1122"/>
      <c r="R79" s="1122"/>
      <c r="S79" s="1122"/>
      <c r="T79" s="1122"/>
      <c r="U79" s="1122"/>
      <c r="V79" s="1122"/>
    </row>
    <row r="80" spans="1:31" ht="18.75" customHeight="1" x14ac:dyDescent="0.15">
      <c r="A80" s="1574" t="s">
        <v>1105</v>
      </c>
      <c r="B80" s="1574"/>
      <c r="C80" s="1574"/>
      <c r="D80" s="1574"/>
      <c r="E80" s="1574"/>
      <c r="F80" s="1574"/>
      <c r="G80" s="1574"/>
      <c r="H80" s="1574"/>
      <c r="I80" s="1574"/>
      <c r="J80" s="1574"/>
      <c r="K80" s="1574"/>
      <c r="L80" s="1574"/>
      <c r="M80" s="1574"/>
      <c r="N80" s="1574"/>
      <c r="O80" s="1574"/>
      <c r="P80" s="1574"/>
      <c r="Q80" s="1574"/>
      <c r="R80" s="601"/>
      <c r="S80" s="601"/>
      <c r="T80" s="601"/>
      <c r="U80" s="601"/>
      <c r="V80" s="601"/>
      <c r="W80" s="601"/>
    </row>
    <row r="81" spans="1:23" ht="21" customHeight="1" x14ac:dyDescent="0.15">
      <c r="A81" s="468"/>
      <c r="B81" s="605" t="s">
        <v>527</v>
      </c>
      <c r="P81" s="398"/>
      <c r="Q81" s="398"/>
      <c r="R81" s="398"/>
      <c r="S81" s="398"/>
      <c r="T81" s="398"/>
      <c r="U81" s="398"/>
      <c r="V81" s="398"/>
      <c r="W81" s="398"/>
    </row>
    <row r="82" spans="1:23" ht="36.6" customHeight="1" x14ac:dyDescent="0.15">
      <c r="A82" s="468"/>
      <c r="B82" s="1713" t="s">
        <v>1106</v>
      </c>
      <c r="C82" s="1714"/>
      <c r="D82" s="1714"/>
      <c r="E82" s="1714"/>
      <c r="F82" s="1714"/>
      <c r="G82" s="1714"/>
      <c r="H82" s="1714"/>
      <c r="I82" s="1714"/>
      <c r="J82" s="1714"/>
      <c r="K82" s="1714"/>
      <c r="L82" s="1714"/>
      <c r="M82" s="1714"/>
      <c r="N82" s="1714"/>
      <c r="O82" s="1714"/>
      <c r="P82" s="1714"/>
      <c r="Q82" s="1714"/>
      <c r="R82" s="1714"/>
      <c r="S82" s="1714"/>
      <c r="T82" s="1714"/>
      <c r="U82" s="1714"/>
      <c r="V82" s="1714"/>
      <c r="W82" s="398"/>
    </row>
    <row r="83" spans="1:23" ht="49.9" customHeight="1" x14ac:dyDescent="0.15">
      <c r="A83" s="468"/>
      <c r="B83" s="1713" t="s">
        <v>1107</v>
      </c>
      <c r="C83" s="1714"/>
      <c r="D83" s="1714"/>
      <c r="E83" s="1714"/>
      <c r="F83" s="1714"/>
      <c r="G83" s="1714"/>
      <c r="H83" s="1714"/>
      <c r="I83" s="1714"/>
      <c r="J83" s="1714"/>
      <c r="K83" s="1714"/>
      <c r="L83" s="1714"/>
      <c r="M83" s="1714"/>
      <c r="N83" s="1714"/>
      <c r="O83" s="1714"/>
      <c r="P83" s="1714"/>
      <c r="Q83" s="1714"/>
      <c r="R83" s="1714"/>
      <c r="S83" s="1714"/>
      <c r="T83" s="1714"/>
      <c r="U83" s="1714"/>
      <c r="V83" s="1714"/>
      <c r="W83" s="398"/>
    </row>
    <row r="84" spans="1:23" ht="18" customHeight="1" x14ac:dyDescent="0.15">
      <c r="A84" s="468"/>
      <c r="B84" s="618"/>
      <c r="C84" s="619"/>
      <c r="D84" s="619"/>
      <c r="E84" s="619"/>
      <c r="F84" s="619"/>
      <c r="G84" s="619"/>
      <c r="H84" s="619"/>
      <c r="I84" s="619"/>
      <c r="J84" s="619"/>
      <c r="K84" s="619"/>
      <c r="L84" s="619"/>
      <c r="M84" s="619"/>
      <c r="N84" s="619"/>
      <c r="O84" s="619"/>
      <c r="P84" s="619"/>
      <c r="Q84" s="619"/>
      <c r="R84" s="619"/>
      <c r="S84" s="619"/>
      <c r="T84" s="619"/>
      <c r="U84" s="619"/>
      <c r="V84" s="619"/>
      <c r="W84" s="398"/>
    </row>
    <row r="85" spans="1:23" ht="18" customHeight="1" x14ac:dyDescent="0.15">
      <c r="A85" s="468"/>
      <c r="B85" s="620" t="s">
        <v>1108</v>
      </c>
      <c r="C85" s="619"/>
      <c r="D85" s="619"/>
      <c r="E85" s="619"/>
      <c r="F85" s="619"/>
      <c r="G85" s="619"/>
      <c r="H85" s="619"/>
      <c r="I85" s="619"/>
      <c r="J85" s="619"/>
      <c r="K85" s="619"/>
      <c r="L85" s="619"/>
      <c r="M85" s="619"/>
      <c r="N85" s="619"/>
      <c r="O85" s="619"/>
      <c r="P85" s="619"/>
      <c r="Q85" s="619"/>
      <c r="R85" s="619"/>
      <c r="S85" s="619"/>
      <c r="T85" s="619"/>
      <c r="U85" s="619"/>
      <c r="V85" s="398"/>
    </row>
    <row r="86" spans="1:23" ht="18" customHeight="1" x14ac:dyDescent="0.15">
      <c r="A86" s="468"/>
      <c r="B86" s="1373" t="s">
        <v>1109</v>
      </c>
      <c r="C86" s="1373"/>
      <c r="D86" s="1373"/>
      <c r="E86" s="1373"/>
      <c r="F86" s="1185" t="s">
        <v>1110</v>
      </c>
      <c r="G86" s="1185"/>
      <c r="H86" s="1185"/>
      <c r="I86" s="621"/>
      <c r="J86" s="621"/>
      <c r="K86" s="621"/>
      <c r="L86" s="621"/>
      <c r="M86" s="621"/>
      <c r="N86" s="621"/>
      <c r="O86" s="621"/>
      <c r="P86" s="621"/>
      <c r="Q86" s="621"/>
      <c r="R86" s="621"/>
      <c r="S86" s="621"/>
      <c r="T86" s="621"/>
      <c r="U86" s="621"/>
      <c r="V86" s="398"/>
    </row>
    <row r="87" spans="1:23" ht="30" customHeight="1" x14ac:dyDescent="0.15">
      <c r="A87" s="468"/>
      <c r="B87" s="1715"/>
      <c r="C87" s="1716"/>
      <c r="D87" s="1716"/>
      <c r="E87" s="552" t="s">
        <v>21</v>
      </c>
      <c r="F87" s="1717"/>
      <c r="G87" s="1718"/>
      <c r="H87" s="552" t="s">
        <v>21</v>
      </c>
      <c r="I87" s="621"/>
      <c r="J87" s="621"/>
      <c r="K87" s="621"/>
      <c r="L87" s="621"/>
      <c r="M87" s="621"/>
      <c r="N87" s="621"/>
      <c r="O87" s="621"/>
      <c r="P87" s="621"/>
      <c r="Q87" s="621"/>
      <c r="R87" s="621"/>
      <c r="S87" s="621"/>
      <c r="T87" s="621"/>
      <c r="U87" s="621"/>
      <c r="V87" s="398"/>
    </row>
    <row r="88" spans="1:23" ht="18" customHeight="1" x14ac:dyDescent="0.15">
      <c r="A88" s="468"/>
      <c r="B88" s="620"/>
      <c r="C88" s="619"/>
      <c r="D88" s="619"/>
      <c r="E88" s="619"/>
      <c r="F88" s="619"/>
      <c r="G88" s="619"/>
      <c r="H88" s="619"/>
      <c r="I88" s="619"/>
      <c r="J88" s="619"/>
      <c r="K88" s="619"/>
      <c r="L88" s="619"/>
      <c r="M88" s="619"/>
      <c r="N88" s="619"/>
      <c r="O88" s="619"/>
      <c r="P88" s="619"/>
      <c r="Q88" s="619"/>
      <c r="R88" s="619"/>
      <c r="S88" s="619"/>
      <c r="T88" s="619"/>
      <c r="U88" s="619"/>
      <c r="V88" s="398"/>
    </row>
    <row r="89" spans="1:23" ht="18" customHeight="1" x14ac:dyDescent="0.15">
      <c r="A89" s="468"/>
      <c r="B89" s="620" t="s">
        <v>1111</v>
      </c>
      <c r="C89" s="619"/>
      <c r="D89" s="619"/>
      <c r="E89" s="619"/>
      <c r="F89" s="619"/>
      <c r="G89" s="619"/>
      <c r="H89" s="619"/>
      <c r="I89" s="619"/>
      <c r="J89" s="619"/>
      <c r="K89" s="619"/>
      <c r="L89" s="619"/>
      <c r="M89" s="619"/>
      <c r="N89" s="619"/>
      <c r="O89" s="619"/>
      <c r="P89" s="619"/>
      <c r="Q89" s="619"/>
      <c r="R89" s="619"/>
      <c r="S89" s="619"/>
      <c r="T89" s="619"/>
      <c r="U89" s="619"/>
      <c r="V89" s="398"/>
    </row>
    <row r="90" spans="1:23" ht="18" customHeight="1" x14ac:dyDescent="0.15">
      <c r="A90" s="468"/>
      <c r="B90" s="1339" t="s">
        <v>21</v>
      </c>
      <c r="C90" s="1340"/>
      <c r="D90" s="1340"/>
      <c r="E90" s="1341"/>
      <c r="F90" s="1719" t="s">
        <v>1112</v>
      </c>
      <c r="G90" s="1720"/>
      <c r="H90" s="1720"/>
      <c r="I90" s="1720"/>
      <c r="J90" s="1720"/>
      <c r="K90" s="1720"/>
      <c r="L90" s="1720"/>
      <c r="M90" s="1720"/>
      <c r="N90" s="1720"/>
      <c r="O90" s="1720"/>
      <c r="P90" s="1720"/>
      <c r="Q90" s="1720"/>
      <c r="R90" s="1720"/>
      <c r="S90" s="1720"/>
      <c r="T90" s="1720"/>
      <c r="U90" s="1721"/>
      <c r="V90" s="398"/>
    </row>
    <row r="91" spans="1:23" ht="34.15" customHeight="1" x14ac:dyDescent="0.4">
      <c r="A91" s="468"/>
      <c r="B91" s="1706"/>
      <c r="C91" s="1707"/>
      <c r="D91" s="1707"/>
      <c r="E91" s="622" t="s">
        <v>21</v>
      </c>
      <c r="F91" s="1708"/>
      <c r="G91" s="1709"/>
      <c r="H91" s="1709"/>
      <c r="I91" s="1709"/>
      <c r="J91" s="1709"/>
      <c r="K91" s="1709"/>
      <c r="L91" s="1709"/>
      <c r="M91" s="1709"/>
      <c r="N91" s="1709"/>
      <c r="O91" s="1709"/>
      <c r="P91" s="1709"/>
      <c r="Q91" s="1709"/>
      <c r="R91" s="1709"/>
      <c r="S91" s="1709"/>
      <c r="T91" s="1709"/>
      <c r="U91" s="1710"/>
      <c r="V91" s="398"/>
    </row>
    <row r="92" spans="1:23" ht="34.15" customHeight="1" x14ac:dyDescent="0.4">
      <c r="A92" s="468"/>
      <c r="B92" s="1711"/>
      <c r="C92" s="1712"/>
      <c r="D92" s="1712"/>
      <c r="E92" s="623" t="s">
        <v>21</v>
      </c>
      <c r="F92" s="1708"/>
      <c r="G92" s="1709"/>
      <c r="H92" s="1709"/>
      <c r="I92" s="1709"/>
      <c r="J92" s="1709"/>
      <c r="K92" s="1709"/>
      <c r="L92" s="1709"/>
      <c r="M92" s="1709"/>
      <c r="N92" s="1709"/>
      <c r="O92" s="1709"/>
      <c r="P92" s="1709"/>
      <c r="Q92" s="1709"/>
      <c r="R92" s="1709"/>
      <c r="S92" s="1709"/>
      <c r="T92" s="1709"/>
      <c r="U92" s="1710"/>
      <c r="V92" s="398"/>
    </row>
    <row r="93" spans="1:23" ht="34.15" customHeight="1" x14ac:dyDescent="0.4">
      <c r="A93" s="468"/>
      <c r="B93" s="1711"/>
      <c r="C93" s="1712"/>
      <c r="D93" s="1712"/>
      <c r="E93" s="624" t="s">
        <v>21</v>
      </c>
      <c r="F93" s="1708"/>
      <c r="G93" s="1709"/>
      <c r="H93" s="1709"/>
      <c r="I93" s="1709"/>
      <c r="J93" s="1709"/>
      <c r="K93" s="1709"/>
      <c r="L93" s="1709"/>
      <c r="M93" s="1709"/>
      <c r="N93" s="1709"/>
      <c r="O93" s="1709"/>
      <c r="P93" s="1709"/>
      <c r="Q93" s="1709"/>
      <c r="R93" s="1709"/>
      <c r="S93" s="1709"/>
      <c r="T93" s="1709"/>
      <c r="U93" s="1710"/>
      <c r="V93" s="398"/>
    </row>
    <row r="94" spans="1:23" ht="34.15" customHeight="1" x14ac:dyDescent="0.4">
      <c r="A94" s="468"/>
      <c r="B94" s="1711"/>
      <c r="C94" s="1712"/>
      <c r="D94" s="1712"/>
      <c r="E94" s="623" t="s">
        <v>21</v>
      </c>
      <c r="F94" s="1708"/>
      <c r="G94" s="1709"/>
      <c r="H94" s="1709"/>
      <c r="I94" s="1709"/>
      <c r="J94" s="1709"/>
      <c r="K94" s="1709"/>
      <c r="L94" s="1709"/>
      <c r="M94" s="1709"/>
      <c r="N94" s="1709"/>
      <c r="O94" s="1709"/>
      <c r="P94" s="1709"/>
      <c r="Q94" s="1709"/>
      <c r="R94" s="1709"/>
      <c r="S94" s="1709"/>
      <c r="T94" s="1709"/>
      <c r="U94" s="1710"/>
      <c r="V94" s="398"/>
    </row>
    <row r="95" spans="1:23" ht="34.15" customHeight="1" x14ac:dyDescent="0.4">
      <c r="A95" s="468"/>
      <c r="B95" s="1711"/>
      <c r="C95" s="1712"/>
      <c r="D95" s="1712"/>
      <c r="E95" s="625" t="s">
        <v>21</v>
      </c>
      <c r="F95" s="1708"/>
      <c r="G95" s="1709"/>
      <c r="H95" s="1709"/>
      <c r="I95" s="1709"/>
      <c r="J95" s="1709"/>
      <c r="K95" s="1709"/>
      <c r="L95" s="1709"/>
      <c r="M95" s="1709"/>
      <c r="N95" s="1709"/>
      <c r="O95" s="1709"/>
      <c r="P95" s="1709"/>
      <c r="Q95" s="1709"/>
      <c r="R95" s="1709"/>
      <c r="S95" s="1709"/>
      <c r="T95" s="1709"/>
      <c r="U95" s="1710"/>
      <c r="V95" s="398"/>
    </row>
    <row r="96" spans="1:23" ht="18" customHeight="1" x14ac:dyDescent="0.15">
      <c r="A96" s="468"/>
      <c r="B96" s="620"/>
      <c r="C96" s="619"/>
      <c r="D96" s="619"/>
      <c r="E96" s="619"/>
      <c r="F96" s="619"/>
      <c r="G96" s="619"/>
      <c r="H96" s="619"/>
      <c r="I96" s="619"/>
      <c r="J96" s="619"/>
      <c r="K96" s="619"/>
      <c r="L96" s="619"/>
      <c r="M96" s="619"/>
      <c r="N96" s="619"/>
      <c r="O96" s="619"/>
      <c r="P96" s="619"/>
      <c r="Q96" s="619"/>
      <c r="R96" s="619"/>
      <c r="S96" s="619"/>
      <c r="T96" s="619"/>
      <c r="U96" s="619"/>
      <c r="V96" s="398"/>
    </row>
    <row r="97" spans="1:36" ht="18" customHeight="1" x14ac:dyDescent="0.15">
      <c r="A97" s="468"/>
      <c r="B97" s="620" t="s">
        <v>1113</v>
      </c>
      <c r="C97" s="619"/>
      <c r="D97" s="619"/>
      <c r="E97" s="619"/>
      <c r="F97" s="619"/>
      <c r="G97" s="619"/>
      <c r="H97" s="619"/>
      <c r="P97" s="619"/>
      <c r="Q97" s="619"/>
      <c r="R97" s="619"/>
      <c r="S97" s="619"/>
      <c r="T97" s="619"/>
      <c r="U97" s="619"/>
      <c r="V97" s="619"/>
      <c r="W97" s="398"/>
    </row>
    <row r="98" spans="1:36" s="380" customFormat="1" ht="10.15" customHeight="1" x14ac:dyDescent="0.15">
      <c r="B98" s="1185" t="s">
        <v>39</v>
      </c>
      <c r="C98" s="1498" t="s">
        <v>1114</v>
      </c>
      <c r="D98" s="1498"/>
      <c r="E98" s="1498"/>
      <c r="F98" s="1689"/>
      <c r="G98" s="1687"/>
      <c r="H98" s="1687"/>
      <c r="I98" s="1688"/>
      <c r="J98" s="1185" t="s">
        <v>38</v>
      </c>
      <c r="K98" s="1185"/>
      <c r="L98" s="1185"/>
      <c r="M98" s="1185"/>
      <c r="N98" s="1185"/>
      <c r="O98" s="1185" t="s">
        <v>1115</v>
      </c>
      <c r="P98" s="1185"/>
      <c r="Q98" s="1185"/>
      <c r="R98" s="1185"/>
      <c r="S98" s="1550" t="s">
        <v>1116</v>
      </c>
      <c r="T98" s="1681"/>
      <c r="U98" s="1681"/>
      <c r="V98" s="1560"/>
      <c r="W98" s="626"/>
      <c r="X98" s="626"/>
      <c r="Y98" s="626"/>
      <c r="AB98" s="627"/>
      <c r="AC98" s="606"/>
      <c r="AD98" s="606"/>
      <c r="AE98" s="606"/>
      <c r="AF98" s="606"/>
      <c r="AG98" s="628"/>
      <c r="AH98" s="628"/>
      <c r="AI98" s="628"/>
      <c r="AJ98" s="628"/>
    </row>
    <row r="99" spans="1:36" s="380" customFormat="1" ht="37.9" customHeight="1" x14ac:dyDescent="0.15">
      <c r="B99" s="1185"/>
      <c r="C99" s="1498"/>
      <c r="D99" s="1498"/>
      <c r="E99" s="1498"/>
      <c r="F99" s="1498"/>
      <c r="G99" s="1689" t="s">
        <v>1117</v>
      </c>
      <c r="H99" s="1690"/>
      <c r="I99" s="1691"/>
      <c r="J99" s="1185"/>
      <c r="K99" s="1185"/>
      <c r="L99" s="1185"/>
      <c r="M99" s="1185"/>
      <c r="N99" s="1185"/>
      <c r="O99" s="1185"/>
      <c r="P99" s="1185"/>
      <c r="Q99" s="1185"/>
      <c r="R99" s="1185"/>
      <c r="S99" s="1561"/>
      <c r="T99" s="1682"/>
      <c r="U99" s="1682"/>
      <c r="V99" s="1562"/>
      <c r="W99" s="626"/>
      <c r="X99" s="626"/>
      <c r="Y99" s="626"/>
      <c r="AB99" s="627"/>
      <c r="AC99" s="606"/>
      <c r="AD99" s="606"/>
      <c r="AE99" s="606"/>
      <c r="AF99" s="606"/>
      <c r="AG99" s="628"/>
      <c r="AH99" s="628"/>
      <c r="AI99" s="628"/>
      <c r="AJ99" s="628"/>
    </row>
    <row r="100" spans="1:36" s="380" customFormat="1" ht="18.600000000000001" customHeight="1" x14ac:dyDescent="0.45">
      <c r="B100" s="1418" t="s">
        <v>37</v>
      </c>
      <c r="C100" s="1692"/>
      <c r="D100" s="1693"/>
      <c r="E100" s="1693"/>
      <c r="F100" s="1694"/>
      <c r="G100" s="1695"/>
      <c r="H100" s="1696"/>
      <c r="I100" s="1697"/>
      <c r="J100" s="1698">
        <v>400</v>
      </c>
      <c r="K100" s="1699"/>
      <c r="L100" s="1699"/>
      <c r="M100" s="1700" t="s">
        <v>507</v>
      </c>
      <c r="N100" s="1701"/>
      <c r="O100" s="1702">
        <f>C100*J100/10+C101*J101/10</f>
        <v>0</v>
      </c>
      <c r="P100" s="1702"/>
      <c r="Q100" s="1702"/>
      <c r="R100" s="1702"/>
      <c r="S100" s="1669">
        <f>IF((G100+G101)&gt;0,(G100+G101)/(C100+C101),0)</f>
        <v>0</v>
      </c>
      <c r="T100" s="1670"/>
      <c r="U100" s="1670"/>
      <c r="V100" s="1671"/>
      <c r="W100" s="626"/>
      <c r="X100" s="626"/>
      <c r="Y100" s="626"/>
      <c r="AB100" s="603"/>
      <c r="AC100" s="603"/>
      <c r="AD100" s="603"/>
      <c r="AE100" s="603"/>
      <c r="AF100" s="603"/>
      <c r="AG100" s="603"/>
      <c r="AH100" s="603"/>
      <c r="AI100" s="603"/>
      <c r="AJ100" s="603"/>
    </row>
    <row r="101" spans="1:36" s="380" customFormat="1" ht="18.600000000000001" customHeight="1" x14ac:dyDescent="0.45">
      <c r="B101" s="1420"/>
      <c r="C101" s="1703"/>
      <c r="D101" s="1704"/>
      <c r="E101" s="1704"/>
      <c r="F101" s="1705"/>
      <c r="G101" s="1695"/>
      <c r="H101" s="1696"/>
      <c r="I101" s="1697"/>
      <c r="J101" s="1698">
        <v>300</v>
      </c>
      <c r="K101" s="1699"/>
      <c r="L101" s="1699"/>
      <c r="M101" s="1700" t="s">
        <v>507</v>
      </c>
      <c r="N101" s="1701"/>
      <c r="O101" s="1702"/>
      <c r="P101" s="1702"/>
      <c r="Q101" s="1702"/>
      <c r="R101" s="1702"/>
      <c r="S101" s="1672"/>
      <c r="T101" s="1673"/>
      <c r="U101" s="1673"/>
      <c r="V101" s="1674"/>
      <c r="W101" s="626"/>
      <c r="X101" s="626"/>
      <c r="Y101" s="626"/>
      <c r="AB101" s="603"/>
      <c r="AC101" s="603"/>
      <c r="AD101" s="603"/>
      <c r="AE101" s="603"/>
      <c r="AF101" s="603"/>
      <c r="AG101" s="603"/>
      <c r="AH101" s="603"/>
      <c r="AI101" s="603"/>
      <c r="AJ101" s="603"/>
    </row>
    <row r="103" spans="1:36" ht="18" customHeight="1" x14ac:dyDescent="0.15">
      <c r="B103" s="379" t="s">
        <v>1118</v>
      </c>
    </row>
    <row r="104" spans="1:36" ht="18" customHeight="1" x14ac:dyDescent="0.15">
      <c r="B104" s="1550" t="s">
        <v>1119</v>
      </c>
      <c r="C104" s="1681"/>
      <c r="D104" s="1681"/>
      <c r="E104" s="1681"/>
      <c r="F104" s="1560"/>
      <c r="G104" s="1683" t="s">
        <v>1120</v>
      </c>
      <c r="H104" s="1684"/>
      <c r="I104" s="1684"/>
      <c r="J104" s="1684"/>
      <c r="K104" s="1687"/>
      <c r="L104" s="1687"/>
      <c r="M104" s="1687"/>
      <c r="N104" s="1688"/>
      <c r="O104" s="1550" t="s">
        <v>1116</v>
      </c>
      <c r="P104" s="1681"/>
      <c r="Q104" s="1681"/>
      <c r="R104" s="1560"/>
      <c r="S104" s="1550" t="s">
        <v>93</v>
      </c>
      <c r="T104" s="1681"/>
      <c r="U104" s="1681"/>
      <c r="V104" s="1560"/>
    </row>
    <row r="105" spans="1:36" ht="18" customHeight="1" x14ac:dyDescent="0.15">
      <c r="B105" s="1561"/>
      <c r="C105" s="1682"/>
      <c r="D105" s="1682"/>
      <c r="E105" s="1682"/>
      <c r="F105" s="1562"/>
      <c r="G105" s="1685"/>
      <c r="H105" s="1686"/>
      <c r="I105" s="1686"/>
      <c r="J105" s="1686"/>
      <c r="K105" s="1689" t="s">
        <v>1117</v>
      </c>
      <c r="L105" s="1690"/>
      <c r="M105" s="1690"/>
      <c r="N105" s="1691"/>
      <c r="O105" s="1561"/>
      <c r="P105" s="1682"/>
      <c r="Q105" s="1682"/>
      <c r="R105" s="1562"/>
      <c r="S105" s="1561"/>
      <c r="T105" s="1682"/>
      <c r="U105" s="1682"/>
      <c r="V105" s="1562"/>
    </row>
    <row r="106" spans="1:36" ht="18" customHeight="1" x14ac:dyDescent="0.15">
      <c r="B106" s="1653"/>
      <c r="C106" s="1654"/>
      <c r="D106" s="1654"/>
      <c r="E106" s="1654"/>
      <c r="F106" s="1655"/>
      <c r="G106" s="1657"/>
      <c r="H106" s="1658"/>
      <c r="I106" s="1658"/>
      <c r="J106" s="1659"/>
      <c r="K106" s="1663"/>
      <c r="L106" s="1664"/>
      <c r="M106" s="1664"/>
      <c r="N106" s="1665"/>
      <c r="O106" s="1669">
        <f>IF(K106&gt;0,K106/C106,0)</f>
        <v>0</v>
      </c>
      <c r="P106" s="1670"/>
      <c r="Q106" s="1670"/>
      <c r="R106" s="1671"/>
      <c r="S106" s="1675"/>
      <c r="T106" s="1676"/>
      <c r="U106" s="1676"/>
      <c r="V106" s="1677"/>
    </row>
    <row r="107" spans="1:36" ht="18" customHeight="1" x14ac:dyDescent="0.15">
      <c r="B107" s="1548"/>
      <c r="C107" s="1656"/>
      <c r="D107" s="1656"/>
      <c r="E107" s="1656"/>
      <c r="F107" s="1549"/>
      <c r="G107" s="1660"/>
      <c r="H107" s="1661"/>
      <c r="I107" s="1661"/>
      <c r="J107" s="1662"/>
      <c r="K107" s="1666"/>
      <c r="L107" s="1667"/>
      <c r="M107" s="1667"/>
      <c r="N107" s="1668"/>
      <c r="O107" s="1672"/>
      <c r="P107" s="1673"/>
      <c r="Q107" s="1673"/>
      <c r="R107" s="1674"/>
      <c r="S107" s="1678"/>
      <c r="T107" s="1679"/>
      <c r="U107" s="1679"/>
      <c r="V107" s="1680"/>
    </row>
    <row r="108" spans="1:36" ht="18" customHeight="1" x14ac:dyDescent="0.15">
      <c r="B108" s="1653"/>
      <c r="C108" s="1654"/>
      <c r="D108" s="1654"/>
      <c r="E108" s="1654"/>
      <c r="F108" s="1655"/>
      <c r="G108" s="1657"/>
      <c r="H108" s="1658"/>
      <c r="I108" s="1658"/>
      <c r="J108" s="1659"/>
      <c r="K108" s="1663"/>
      <c r="L108" s="1664"/>
      <c r="M108" s="1664"/>
      <c r="N108" s="1665"/>
      <c r="O108" s="1669">
        <f>IF(K108&gt;0,K108/C108,0)</f>
        <v>0</v>
      </c>
      <c r="P108" s="1670"/>
      <c r="Q108" s="1670"/>
      <c r="R108" s="1671"/>
      <c r="S108" s="1675"/>
      <c r="T108" s="1676"/>
      <c r="U108" s="1676"/>
      <c r="V108" s="1677"/>
    </row>
    <row r="109" spans="1:36" ht="18" customHeight="1" x14ac:dyDescent="0.15">
      <c r="B109" s="1548"/>
      <c r="C109" s="1656"/>
      <c r="D109" s="1656"/>
      <c r="E109" s="1656"/>
      <c r="F109" s="1549"/>
      <c r="G109" s="1660"/>
      <c r="H109" s="1661"/>
      <c r="I109" s="1661"/>
      <c r="J109" s="1662"/>
      <c r="K109" s="1666"/>
      <c r="L109" s="1667"/>
      <c r="M109" s="1667"/>
      <c r="N109" s="1668"/>
      <c r="O109" s="1672"/>
      <c r="P109" s="1673"/>
      <c r="Q109" s="1673"/>
      <c r="R109" s="1674"/>
      <c r="S109" s="1678"/>
      <c r="T109" s="1679"/>
      <c r="U109" s="1679"/>
      <c r="V109" s="1680"/>
    </row>
    <row r="110" spans="1:36" ht="18" customHeight="1" x14ac:dyDescent="0.15">
      <c r="B110" s="1653"/>
      <c r="C110" s="1654"/>
      <c r="D110" s="1654"/>
      <c r="E110" s="1654"/>
      <c r="F110" s="1655"/>
      <c r="G110" s="1657"/>
      <c r="H110" s="1658"/>
      <c r="I110" s="1658"/>
      <c r="J110" s="1659"/>
      <c r="K110" s="1663"/>
      <c r="L110" s="1664"/>
      <c r="M110" s="1664"/>
      <c r="N110" s="1665"/>
      <c r="O110" s="1669">
        <f>IF(K110&gt;0,K110/C110,0)</f>
        <v>0</v>
      </c>
      <c r="P110" s="1670"/>
      <c r="Q110" s="1670"/>
      <c r="R110" s="1671"/>
      <c r="S110" s="1675"/>
      <c r="T110" s="1676"/>
      <c r="U110" s="1676"/>
      <c r="V110" s="1677"/>
    </row>
    <row r="111" spans="1:36" ht="18" customHeight="1" x14ac:dyDescent="0.15">
      <c r="B111" s="1548"/>
      <c r="C111" s="1656"/>
      <c r="D111" s="1656"/>
      <c r="E111" s="1656"/>
      <c r="F111" s="1549"/>
      <c r="G111" s="1660"/>
      <c r="H111" s="1661"/>
      <c r="I111" s="1661"/>
      <c r="J111" s="1662"/>
      <c r="K111" s="1666"/>
      <c r="L111" s="1667"/>
      <c r="M111" s="1667"/>
      <c r="N111" s="1668"/>
      <c r="O111" s="1672"/>
      <c r="P111" s="1673"/>
      <c r="Q111" s="1673"/>
      <c r="R111" s="1674"/>
      <c r="S111" s="1678"/>
      <c r="T111" s="1679"/>
      <c r="U111" s="1679"/>
      <c r="V111" s="1680"/>
    </row>
    <row r="112" spans="1:36" ht="18" customHeight="1" x14ac:dyDescent="0.15">
      <c r="B112" s="1653"/>
      <c r="C112" s="1654"/>
      <c r="D112" s="1654"/>
      <c r="E112" s="1654"/>
      <c r="F112" s="1655"/>
      <c r="G112" s="1657"/>
      <c r="H112" s="1658"/>
      <c r="I112" s="1658"/>
      <c r="J112" s="1659"/>
      <c r="K112" s="1663"/>
      <c r="L112" s="1664"/>
      <c r="M112" s="1664"/>
      <c r="N112" s="1665"/>
      <c r="O112" s="1669">
        <f>IF(K112&gt;0,K112/C112,0)</f>
        <v>0</v>
      </c>
      <c r="P112" s="1670"/>
      <c r="Q112" s="1670"/>
      <c r="R112" s="1671"/>
      <c r="S112" s="1675"/>
      <c r="T112" s="1676"/>
      <c r="U112" s="1676"/>
      <c r="V112" s="1677"/>
    </row>
    <row r="113" spans="2:22" ht="18" customHeight="1" x14ac:dyDescent="0.15">
      <c r="B113" s="1548"/>
      <c r="C113" s="1656"/>
      <c r="D113" s="1656"/>
      <c r="E113" s="1656"/>
      <c r="F113" s="1549"/>
      <c r="G113" s="1660"/>
      <c r="H113" s="1661"/>
      <c r="I113" s="1661"/>
      <c r="J113" s="1662"/>
      <c r="K113" s="1666"/>
      <c r="L113" s="1667"/>
      <c r="M113" s="1667"/>
      <c r="N113" s="1668"/>
      <c r="O113" s="1672"/>
      <c r="P113" s="1673"/>
      <c r="Q113" s="1673"/>
      <c r="R113" s="1674"/>
      <c r="S113" s="1678"/>
      <c r="T113" s="1679"/>
      <c r="U113" s="1679"/>
      <c r="V113" s="1680"/>
    </row>
    <row r="115" spans="2:22" ht="18" customHeight="1" x14ac:dyDescent="0.15">
      <c r="B115" s="379" t="s">
        <v>1121</v>
      </c>
    </row>
    <row r="116" spans="2:22" ht="18" customHeight="1" x14ac:dyDescent="0.15">
      <c r="C116" s="379" t="s">
        <v>1122</v>
      </c>
    </row>
    <row r="117" spans="2:22" ht="18" customHeight="1" x14ac:dyDescent="0.15">
      <c r="B117" s="380" t="s">
        <v>1123</v>
      </c>
    </row>
  </sheetData>
  <sheetProtection sheet="1" objects="1" scenarios="1" formatCells="0"/>
  <dataConsolidate/>
  <mergeCells count="226">
    <mergeCell ref="F30:G30"/>
    <mergeCell ref="I30:L30"/>
    <mergeCell ref="C31:E31"/>
    <mergeCell ref="F31:G31"/>
    <mergeCell ref="I31:L31"/>
    <mergeCell ref="B59:B60"/>
    <mergeCell ref="B61:B62"/>
    <mergeCell ref="B63:B64"/>
    <mergeCell ref="C60:E60"/>
    <mergeCell ref="F60:G60"/>
    <mergeCell ref="I60:L60"/>
    <mergeCell ref="C62:E62"/>
    <mergeCell ref="B78:V78"/>
    <mergeCell ref="B76:H76"/>
    <mergeCell ref="M76:P76"/>
    <mergeCell ref="I76:L76"/>
    <mergeCell ref="B77:H77"/>
    <mergeCell ref="M77:P77"/>
    <mergeCell ref="I77:L77"/>
    <mergeCell ref="B67:L67"/>
    <mergeCell ref="A73:M73"/>
    <mergeCell ref="B74:H74"/>
    <mergeCell ref="M74:P74"/>
    <mergeCell ref="I74:L74"/>
    <mergeCell ref="B75:H75"/>
    <mergeCell ref="M75:P75"/>
    <mergeCell ref="I75:L75"/>
    <mergeCell ref="N58:W67"/>
    <mergeCell ref="C64:E64"/>
    <mergeCell ref="I64:L64"/>
    <mergeCell ref="C66:E66"/>
    <mergeCell ref="I66:L66"/>
    <mergeCell ref="C58:E58"/>
    <mergeCell ref="F63:G63"/>
    <mergeCell ref="I63:L63"/>
    <mergeCell ref="F64:G64"/>
    <mergeCell ref="P45:S45"/>
    <mergeCell ref="F58:H58"/>
    <mergeCell ref="I58:L58"/>
    <mergeCell ref="C59:E59"/>
    <mergeCell ref="I59:L59"/>
    <mergeCell ref="C61:E61"/>
    <mergeCell ref="I61:L61"/>
    <mergeCell ref="G47:H47"/>
    <mergeCell ref="C49:D49"/>
    <mergeCell ref="E49:F49"/>
    <mergeCell ref="G49:P49"/>
    <mergeCell ref="I52:V52"/>
    <mergeCell ref="C54:D54"/>
    <mergeCell ref="E54:F54"/>
    <mergeCell ref="G54:P54"/>
    <mergeCell ref="Q54:R54"/>
    <mergeCell ref="D55:J55"/>
    <mergeCell ref="K55:L55"/>
    <mergeCell ref="B57:V57"/>
    <mergeCell ref="S8:U8"/>
    <mergeCell ref="B9:M9"/>
    <mergeCell ref="N9:O9"/>
    <mergeCell ref="B10:M10"/>
    <mergeCell ref="B23:K23"/>
    <mergeCell ref="L23:P23"/>
    <mergeCell ref="Q23:U23"/>
    <mergeCell ref="B24:K24"/>
    <mergeCell ref="L24:P24"/>
    <mergeCell ref="Q24:U24"/>
    <mergeCell ref="Q19:U19"/>
    <mergeCell ref="B21:K21"/>
    <mergeCell ref="B79:V79"/>
    <mergeCell ref="B15:K15"/>
    <mergeCell ref="L15:P15"/>
    <mergeCell ref="Q15:U15"/>
    <mergeCell ref="B16:K16"/>
    <mergeCell ref="L16:P16"/>
    <mergeCell ref="Q16:U16"/>
    <mergeCell ref="B17:K17"/>
    <mergeCell ref="L17:P17"/>
    <mergeCell ref="Q17:U17"/>
    <mergeCell ref="C27:E27"/>
    <mergeCell ref="I27:L27"/>
    <mergeCell ref="L21:P21"/>
    <mergeCell ref="Q21:U21"/>
    <mergeCell ref="B22:K22"/>
    <mergeCell ref="L22:P22"/>
    <mergeCell ref="Q22:U22"/>
    <mergeCell ref="B18:K18"/>
    <mergeCell ref="L18:P18"/>
    <mergeCell ref="Q18:U18"/>
    <mergeCell ref="B20:K20"/>
    <mergeCell ref="L20:P20"/>
    <mergeCell ref="Q20:U20"/>
    <mergeCell ref="I43:J43"/>
    <mergeCell ref="A80:Q80"/>
    <mergeCell ref="B82:V82"/>
    <mergeCell ref="B83:V83"/>
    <mergeCell ref="B86:E86"/>
    <mergeCell ref="F86:H86"/>
    <mergeCell ref="B87:D87"/>
    <mergeCell ref="F87:G87"/>
    <mergeCell ref="B90:E90"/>
    <mergeCell ref="F90:U90"/>
    <mergeCell ref="B91:D91"/>
    <mergeCell ref="F91:U91"/>
    <mergeCell ref="B92:D92"/>
    <mergeCell ref="F92:U92"/>
    <mergeCell ref="B93:D93"/>
    <mergeCell ref="F93:U93"/>
    <mergeCell ref="B94:D94"/>
    <mergeCell ref="F94:U94"/>
    <mergeCell ref="B95:D95"/>
    <mergeCell ref="F95:U95"/>
    <mergeCell ref="B98:B99"/>
    <mergeCell ref="C98:F99"/>
    <mergeCell ref="G98:I98"/>
    <mergeCell ref="J98:N99"/>
    <mergeCell ref="O98:R99"/>
    <mergeCell ref="S98:V99"/>
    <mergeCell ref="G99:I99"/>
    <mergeCell ref="B100:B101"/>
    <mergeCell ref="C100:F100"/>
    <mergeCell ref="G100:I100"/>
    <mergeCell ref="J100:L100"/>
    <mergeCell ref="M100:N100"/>
    <mergeCell ref="O100:R101"/>
    <mergeCell ref="S100:V101"/>
    <mergeCell ref="C101:F101"/>
    <mergeCell ref="G101:I101"/>
    <mergeCell ref="J101:L101"/>
    <mergeCell ref="M101:N101"/>
    <mergeCell ref="B104:F105"/>
    <mergeCell ref="G104:J105"/>
    <mergeCell ref="K104:N104"/>
    <mergeCell ref="O104:R105"/>
    <mergeCell ref="S104:V105"/>
    <mergeCell ref="K105:N105"/>
    <mergeCell ref="B106:F107"/>
    <mergeCell ref="G106:J107"/>
    <mergeCell ref="K106:N107"/>
    <mergeCell ref="O106:R107"/>
    <mergeCell ref="S106:V107"/>
    <mergeCell ref="B112:F113"/>
    <mergeCell ref="G112:J113"/>
    <mergeCell ref="K112:N113"/>
    <mergeCell ref="O112:R113"/>
    <mergeCell ref="S112:V113"/>
    <mergeCell ref="B108:F109"/>
    <mergeCell ref="G108:J109"/>
    <mergeCell ref="K108:N109"/>
    <mergeCell ref="O108:R109"/>
    <mergeCell ref="S108:V109"/>
    <mergeCell ref="B110:F111"/>
    <mergeCell ref="G110:J111"/>
    <mergeCell ref="K110:N111"/>
    <mergeCell ref="O110:R111"/>
    <mergeCell ref="S110:V111"/>
    <mergeCell ref="B65:B66"/>
    <mergeCell ref="C65:E65"/>
    <mergeCell ref="F65:H66"/>
    <mergeCell ref="I65:L65"/>
    <mergeCell ref="K43:L43"/>
    <mergeCell ref="B4:M4"/>
    <mergeCell ref="N4:O4"/>
    <mergeCell ref="B5:M5"/>
    <mergeCell ref="N5:O5"/>
    <mergeCell ref="B6:M6"/>
    <mergeCell ref="N6:O6"/>
    <mergeCell ref="B7:M7"/>
    <mergeCell ref="N7:O7"/>
    <mergeCell ref="B8:M8"/>
    <mergeCell ref="N8:O8"/>
    <mergeCell ref="F59:G59"/>
    <mergeCell ref="F61:G61"/>
    <mergeCell ref="I45:J45"/>
    <mergeCell ref="K45:L45"/>
    <mergeCell ref="M45:N45"/>
    <mergeCell ref="F62:G62"/>
    <mergeCell ref="I62:L62"/>
    <mergeCell ref="C63:E63"/>
    <mergeCell ref="B27:B28"/>
    <mergeCell ref="M43:N43"/>
    <mergeCell ref="P43:S43"/>
    <mergeCell ref="B35:L35"/>
    <mergeCell ref="A37:Q37"/>
    <mergeCell ref="L39:M39"/>
    <mergeCell ref="I42:J42"/>
    <mergeCell ref="K42:L42"/>
    <mergeCell ref="M42:N42"/>
    <mergeCell ref="P42:S42"/>
    <mergeCell ref="N26:W35"/>
    <mergeCell ref="C32:E32"/>
    <mergeCell ref="I32:L32"/>
    <mergeCell ref="C34:E34"/>
    <mergeCell ref="I34:L34"/>
    <mergeCell ref="B33:B34"/>
    <mergeCell ref="C33:E33"/>
    <mergeCell ref="F33:H34"/>
    <mergeCell ref="I33:L33"/>
    <mergeCell ref="B29:B30"/>
    <mergeCell ref="B31:B32"/>
    <mergeCell ref="C28:E28"/>
    <mergeCell ref="F28:G28"/>
    <mergeCell ref="I28:L28"/>
    <mergeCell ref="C30:E30"/>
    <mergeCell ref="A69:M69"/>
    <mergeCell ref="B70:H70"/>
    <mergeCell ref="I70:L70"/>
    <mergeCell ref="M70:P70"/>
    <mergeCell ref="B71:H71"/>
    <mergeCell ref="M71:P71"/>
    <mergeCell ref="N10:O10"/>
    <mergeCell ref="B19:K19"/>
    <mergeCell ref="L19:P19"/>
    <mergeCell ref="C26:E26"/>
    <mergeCell ref="M55:Q55"/>
    <mergeCell ref="F26:H26"/>
    <mergeCell ref="I26:L26"/>
    <mergeCell ref="F27:G27"/>
    <mergeCell ref="F29:G29"/>
    <mergeCell ref="F32:G32"/>
    <mergeCell ref="C29:E29"/>
    <mergeCell ref="I29:L29"/>
    <mergeCell ref="Q49:R49"/>
    <mergeCell ref="D50:J50"/>
    <mergeCell ref="K50:L50"/>
    <mergeCell ref="M50:Q50"/>
    <mergeCell ref="R50:S50"/>
    <mergeCell ref="R55:S55"/>
  </mergeCells>
  <phoneticPr fontId="4"/>
  <dataValidations count="5">
    <dataValidation type="list" allowBlank="1" showInputMessage="1" showErrorMessage="1" sqref="I75:L77 L39:M39 L16:U24">
      <formula1>B.○か空白</formula1>
    </dataValidation>
    <dataValidation type="whole" imeMode="off" operator="greaterThanOrEqual" allowBlank="1" showInputMessage="1" showErrorMessage="1" error="小数点以下を切り捨て、整数で入力してください。" sqref="C100:C101 K110 C32:E32 K112 J100 G100:I101 K106 K108 C30:E30 C28:E28 C64:E64 C60:E60 C62:E62">
      <formula1>0</formula1>
    </dataValidation>
    <dataValidation imeMode="off" allowBlank="1" showInputMessage="1" showErrorMessage="1" sqref="M75:O77 C33 C65 J71 M71:O71"/>
    <dataValidation type="list" allowBlank="1" showInputMessage="1" showErrorMessage="1" sqref="N5:O10">
      <formula1>$Z$5:$Z$6</formula1>
    </dataValidation>
    <dataValidation type="whole" operator="greaterThanOrEqual" allowBlank="1" showInputMessage="1" showErrorMessage="1" error="小数点以下を切り捨て、整数で記入してください。" sqref="C27:E27 C29:E29 C31:E31 C59:E59 C61:E61 C63:E63">
      <formula1>0</formula1>
    </dataValidation>
  </dataValidations>
  <printOptions horizontalCentered="1"/>
  <pageMargins left="0.59055118110236227" right="0.31496062992125984" top="0.55118110236220474" bottom="0.35433070866141736" header="0.31496062992125984" footer="0.31496062992125984"/>
  <pageSetup paperSize="9" scale="85" fitToWidth="0" fitToHeight="0" orientation="portrait" r:id="rId1"/>
  <rowBreaks count="2" manualBreakCount="2">
    <brk id="36" max="22" man="1"/>
    <brk id="79"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26"/>
  <sheetViews>
    <sheetView showGridLines="0" view="pageBreakPreview" zoomScale="85" zoomScaleNormal="100" zoomScaleSheetLayoutView="85" workbookViewId="0">
      <selection activeCell="AG32" sqref="AG32"/>
    </sheetView>
  </sheetViews>
  <sheetFormatPr defaultColWidth="8.625" defaultRowHeight="18" customHeight="1" x14ac:dyDescent="0.15"/>
  <cols>
    <col min="1" max="1" width="3.25" style="1" customWidth="1"/>
    <col min="2" max="2" width="4.625" style="1" customWidth="1"/>
    <col min="3" max="22" width="5.875" style="1" customWidth="1"/>
    <col min="23" max="61" width="4.625" style="1" customWidth="1"/>
    <col min="62" max="16384" width="8.625" style="1"/>
  </cols>
  <sheetData>
    <row r="1" spans="1:26" s="633" customFormat="1" ht="23.25" customHeight="1" x14ac:dyDescent="0.15">
      <c r="A1" s="632"/>
      <c r="B1" s="632" t="s">
        <v>1256</v>
      </c>
      <c r="C1" s="632"/>
      <c r="D1" s="632"/>
      <c r="E1" s="632"/>
      <c r="F1" s="632"/>
      <c r="G1" s="632"/>
      <c r="H1" s="632"/>
      <c r="I1" s="632"/>
      <c r="J1" s="632"/>
      <c r="K1" s="632"/>
      <c r="L1" s="632"/>
      <c r="M1" s="632"/>
      <c r="N1" s="632"/>
      <c r="O1" s="632"/>
      <c r="P1" s="632"/>
      <c r="Q1" s="632"/>
      <c r="R1" s="632"/>
      <c r="S1" s="632"/>
      <c r="T1" s="632"/>
      <c r="U1" s="632"/>
      <c r="V1" s="632"/>
      <c r="W1" s="632"/>
      <c r="X1" s="632"/>
      <c r="Y1" s="632"/>
      <c r="Z1" s="632"/>
    </row>
    <row r="2" spans="1:26" s="633" customFormat="1" ht="23.25" customHeight="1" x14ac:dyDescent="0.15">
      <c r="A2" s="632"/>
      <c r="B2" s="634" t="s">
        <v>1257</v>
      </c>
      <c r="C2" s="634"/>
      <c r="D2" s="634"/>
      <c r="E2" s="634"/>
      <c r="F2" s="634"/>
      <c r="G2" s="634"/>
      <c r="H2" s="634"/>
      <c r="I2" s="634"/>
      <c r="J2" s="635"/>
      <c r="K2" s="635"/>
      <c r="L2" s="632"/>
      <c r="M2" s="632"/>
      <c r="N2" s="632"/>
      <c r="O2" s="632"/>
      <c r="P2" s="632"/>
      <c r="Q2" s="632"/>
      <c r="R2" s="632"/>
      <c r="S2" s="632"/>
      <c r="T2" s="632"/>
      <c r="U2" s="632"/>
      <c r="V2" s="632"/>
      <c r="W2" s="632"/>
      <c r="X2" s="632"/>
      <c r="Y2" s="632"/>
      <c r="Z2" s="632"/>
    </row>
    <row r="3" spans="1:26" s="633" customFormat="1" ht="14.25" x14ac:dyDescent="0.15">
      <c r="A3" s="632"/>
      <c r="B3" s="632"/>
      <c r="C3" s="636"/>
      <c r="D3" s="632"/>
      <c r="E3" s="632"/>
      <c r="F3" s="635"/>
      <c r="G3" s="632"/>
      <c r="H3" s="632"/>
      <c r="I3" s="637"/>
      <c r="J3" s="637"/>
      <c r="K3" s="637"/>
      <c r="L3" s="637"/>
      <c r="M3" s="632"/>
      <c r="N3" s="632"/>
      <c r="O3" s="632"/>
      <c r="P3" s="632"/>
      <c r="Q3" s="632"/>
      <c r="R3" s="632"/>
      <c r="S3" s="632"/>
      <c r="T3" s="632"/>
      <c r="U3" s="632"/>
      <c r="V3" s="632"/>
      <c r="W3" s="632"/>
      <c r="X3" s="632"/>
      <c r="Y3" s="632"/>
      <c r="Z3" s="632"/>
    </row>
    <row r="4" spans="1:26" s="633" customFormat="1" ht="20.45" customHeight="1" x14ac:dyDescent="0.15">
      <c r="A4" s="632"/>
      <c r="B4" s="638" t="s">
        <v>1258</v>
      </c>
      <c r="C4" s="636"/>
      <c r="D4" s="632"/>
      <c r="E4" s="632"/>
      <c r="F4" s="635"/>
      <c r="G4" s="632"/>
      <c r="H4" s="632"/>
      <c r="I4" s="637"/>
      <c r="J4" s="637"/>
      <c r="K4" s="637"/>
      <c r="L4" s="637"/>
      <c r="M4" s="632"/>
      <c r="N4" s="632"/>
      <c r="O4" s="632"/>
      <c r="P4" s="632"/>
      <c r="Q4" s="632"/>
      <c r="R4" s="632"/>
      <c r="S4" s="632"/>
      <c r="T4" s="632"/>
      <c r="U4" s="632"/>
      <c r="V4" s="632"/>
      <c r="W4" s="632"/>
      <c r="X4" s="632"/>
      <c r="Y4" s="632"/>
      <c r="Z4" s="632"/>
    </row>
    <row r="5" spans="1:26" s="633" customFormat="1" ht="20.45" customHeight="1" x14ac:dyDescent="0.15">
      <c r="A5" s="632"/>
      <c r="C5" s="1758" t="s">
        <v>1109</v>
      </c>
      <c r="D5" s="1758"/>
      <c r="E5" s="1758"/>
      <c r="F5" s="1759" t="s">
        <v>1110</v>
      </c>
      <c r="G5" s="1759"/>
      <c r="H5" s="1759"/>
      <c r="I5" s="637"/>
      <c r="J5" s="633" t="s">
        <v>1259</v>
      </c>
      <c r="P5" s="632"/>
      <c r="Q5" s="632"/>
      <c r="R5" s="632"/>
      <c r="S5" s="632"/>
      <c r="T5" s="632"/>
      <c r="U5" s="632"/>
      <c r="V5" s="632"/>
      <c r="W5" s="632"/>
      <c r="X5" s="632"/>
      <c r="Y5" s="632"/>
      <c r="Z5" s="632"/>
    </row>
    <row r="6" spans="1:26" s="633" customFormat="1" ht="30" customHeight="1" x14ac:dyDescent="0.15">
      <c r="A6" s="632"/>
      <c r="C6" s="1760"/>
      <c r="D6" s="1761"/>
      <c r="E6" s="313" t="s">
        <v>21</v>
      </c>
      <c r="F6" s="1762"/>
      <c r="G6" s="1763"/>
      <c r="H6" s="313" t="s">
        <v>21</v>
      </c>
      <c r="I6" s="637"/>
      <c r="P6" s="632"/>
      <c r="Q6" s="632"/>
      <c r="R6" s="632"/>
      <c r="S6" s="632"/>
      <c r="T6" s="632"/>
      <c r="U6" s="632"/>
      <c r="V6" s="632"/>
      <c r="W6" s="632"/>
      <c r="X6" s="632"/>
      <c r="Y6" s="632"/>
      <c r="Z6" s="632"/>
    </row>
    <row r="7" spans="1:26" s="633" customFormat="1" ht="14.25" x14ac:dyDescent="0.15">
      <c r="A7" s="632"/>
      <c r="B7" s="636"/>
      <c r="C7" s="636"/>
      <c r="D7" s="632"/>
      <c r="E7" s="632"/>
      <c r="F7" s="635"/>
      <c r="G7" s="632"/>
      <c r="H7" s="632"/>
      <c r="I7" s="637"/>
      <c r="J7" s="637"/>
      <c r="K7" s="637"/>
      <c r="L7" s="637"/>
      <c r="M7" s="632"/>
      <c r="N7" s="632"/>
      <c r="O7" s="632"/>
      <c r="P7" s="632"/>
      <c r="Q7" s="632"/>
      <c r="R7" s="632"/>
      <c r="S7" s="632"/>
      <c r="T7" s="632"/>
      <c r="U7" s="632"/>
      <c r="V7" s="632"/>
      <c r="W7" s="632"/>
      <c r="X7" s="632"/>
      <c r="Y7" s="632"/>
      <c r="Z7" s="632"/>
    </row>
    <row r="8" spans="1:26" s="639" customFormat="1" ht="19.5" customHeight="1" x14ac:dyDescent="0.15">
      <c r="A8" s="638"/>
      <c r="B8" s="638" t="s">
        <v>1260</v>
      </c>
      <c r="C8" s="638"/>
      <c r="D8" s="638"/>
      <c r="E8" s="638"/>
      <c r="F8" s="638"/>
      <c r="G8" s="638"/>
      <c r="H8" s="638"/>
      <c r="I8" s="638"/>
      <c r="J8" s="638"/>
      <c r="K8" s="638"/>
      <c r="L8" s="638"/>
      <c r="M8" s="638"/>
      <c r="N8" s="638"/>
      <c r="O8" s="638"/>
      <c r="P8" s="638"/>
      <c r="Q8" s="638"/>
      <c r="R8" s="638"/>
      <c r="S8" s="638"/>
      <c r="T8" s="638"/>
      <c r="U8" s="638"/>
      <c r="V8" s="638"/>
      <c r="W8" s="638"/>
      <c r="X8" s="638"/>
      <c r="Y8" s="638"/>
      <c r="Z8" s="638"/>
    </row>
    <row r="9" spans="1:26" s="633" customFormat="1" ht="15" customHeight="1" x14ac:dyDescent="0.15">
      <c r="A9" s="632"/>
      <c r="B9" s="632"/>
      <c r="C9" s="1757" t="s">
        <v>1261</v>
      </c>
      <c r="D9" s="1757"/>
      <c r="E9" s="1757"/>
      <c r="F9" s="1757"/>
      <c r="G9" s="1757"/>
      <c r="H9" s="1757"/>
      <c r="I9" s="1757"/>
      <c r="J9" s="1757"/>
      <c r="K9" s="1757"/>
      <c r="L9" s="1757"/>
      <c r="M9" s="1757" t="s">
        <v>1262</v>
      </c>
      <c r="N9" s="1757"/>
      <c r="O9" s="1757"/>
      <c r="P9" s="1757"/>
      <c r="Q9" s="1757"/>
      <c r="R9" s="1757"/>
      <c r="S9" s="1757"/>
      <c r="T9" s="1757"/>
      <c r="U9" s="1757"/>
      <c r="V9" s="1757"/>
      <c r="W9" s="632"/>
      <c r="X9" s="632"/>
      <c r="Y9" s="632"/>
      <c r="Z9" s="632"/>
    </row>
    <row r="10" spans="1:26" s="633" customFormat="1" ht="15" customHeight="1" x14ac:dyDescent="0.15">
      <c r="A10" s="632"/>
      <c r="B10" s="632"/>
      <c r="C10" s="1757"/>
      <c r="D10" s="1757"/>
      <c r="E10" s="1757"/>
      <c r="F10" s="1757"/>
      <c r="G10" s="1757"/>
      <c r="H10" s="1757"/>
      <c r="I10" s="1757"/>
      <c r="J10" s="1757"/>
      <c r="K10" s="1757"/>
      <c r="L10" s="1757"/>
      <c r="M10" s="1757"/>
      <c r="N10" s="1757"/>
      <c r="O10" s="1757"/>
      <c r="P10" s="1757"/>
      <c r="Q10" s="1757"/>
      <c r="R10" s="1757"/>
      <c r="S10" s="1757"/>
      <c r="T10" s="1757"/>
      <c r="U10" s="1757"/>
      <c r="V10" s="1757"/>
      <c r="W10" s="632"/>
      <c r="X10" s="632"/>
      <c r="Y10" s="632"/>
      <c r="Z10" s="632"/>
    </row>
    <row r="11" spans="1:26" s="633" customFormat="1" ht="15" customHeight="1" x14ac:dyDescent="0.15">
      <c r="A11" s="632"/>
      <c r="B11" s="632"/>
      <c r="C11" s="1757"/>
      <c r="D11" s="1757"/>
      <c r="E11" s="1757"/>
      <c r="F11" s="1757"/>
      <c r="G11" s="1757"/>
      <c r="H11" s="1757"/>
      <c r="I11" s="1757"/>
      <c r="J11" s="1757"/>
      <c r="K11" s="1757"/>
      <c r="L11" s="1757"/>
      <c r="M11" s="1757"/>
      <c r="N11" s="1757"/>
      <c r="O11" s="1757"/>
      <c r="P11" s="1757"/>
      <c r="Q11" s="1757"/>
      <c r="R11" s="1757"/>
      <c r="S11" s="1757"/>
      <c r="T11" s="1757"/>
      <c r="U11" s="1757"/>
      <c r="V11" s="1757"/>
      <c r="W11" s="632"/>
      <c r="X11" s="632"/>
      <c r="Y11" s="632"/>
      <c r="Z11" s="632"/>
    </row>
    <row r="12" spans="1:26" s="633" customFormat="1" ht="24.75" customHeight="1" x14ac:dyDescent="0.15">
      <c r="A12" s="632"/>
      <c r="B12" s="632"/>
      <c r="C12" s="1756" t="s">
        <v>1263</v>
      </c>
      <c r="D12" s="1756"/>
      <c r="E12" s="1756"/>
      <c r="F12" s="1756"/>
      <c r="G12" s="1756"/>
      <c r="H12" s="1756" t="s">
        <v>1264</v>
      </c>
      <c r="I12" s="1756"/>
      <c r="J12" s="1756"/>
      <c r="K12" s="1756"/>
      <c r="L12" s="1756"/>
      <c r="M12" s="1756" t="s">
        <v>1265</v>
      </c>
      <c r="N12" s="1756"/>
      <c r="O12" s="1756"/>
      <c r="P12" s="1756"/>
      <c r="Q12" s="1756"/>
      <c r="R12" s="1756" t="s">
        <v>1266</v>
      </c>
      <c r="S12" s="1756"/>
      <c r="T12" s="1756"/>
      <c r="U12" s="1756"/>
      <c r="V12" s="1756"/>
      <c r="W12" s="632"/>
      <c r="X12" s="632"/>
      <c r="Y12" s="632"/>
      <c r="Z12" s="632"/>
    </row>
    <row r="13" spans="1:26" s="633" customFormat="1" ht="24.75" customHeight="1" x14ac:dyDescent="0.15">
      <c r="A13" s="632"/>
      <c r="B13" s="632"/>
      <c r="C13" s="1754"/>
      <c r="D13" s="1754"/>
      <c r="E13" s="1754"/>
      <c r="F13" s="1754"/>
      <c r="G13" s="1754"/>
      <c r="H13" s="1752"/>
      <c r="I13" s="1753"/>
      <c r="J13" s="640" t="s">
        <v>1267</v>
      </c>
      <c r="K13" s="1752"/>
      <c r="L13" s="1753"/>
      <c r="M13" s="1755"/>
      <c r="N13" s="1755"/>
      <c r="O13" s="1755"/>
      <c r="P13" s="1755"/>
      <c r="Q13" s="1755"/>
      <c r="R13" s="1752"/>
      <c r="S13" s="1753"/>
      <c r="T13" s="640" t="s">
        <v>1267</v>
      </c>
      <c r="U13" s="1752"/>
      <c r="V13" s="1753"/>
      <c r="W13" s="632"/>
      <c r="X13" s="632"/>
      <c r="Y13" s="632"/>
      <c r="Z13" s="632"/>
    </row>
    <row r="14" spans="1:26" s="633" customFormat="1" ht="24.75" customHeight="1" x14ac:dyDescent="0.15">
      <c r="A14" s="632"/>
      <c r="B14" s="632"/>
      <c r="C14" s="1754"/>
      <c r="D14" s="1754"/>
      <c r="E14" s="1754"/>
      <c r="F14" s="1754"/>
      <c r="G14" s="1754"/>
      <c r="H14" s="1752"/>
      <c r="I14" s="1753"/>
      <c r="J14" s="640" t="s">
        <v>1267</v>
      </c>
      <c r="K14" s="1752"/>
      <c r="L14" s="1753"/>
      <c r="M14" s="1755"/>
      <c r="N14" s="1755"/>
      <c r="O14" s="1755"/>
      <c r="P14" s="1755"/>
      <c r="Q14" s="1755"/>
      <c r="R14" s="1752"/>
      <c r="S14" s="1753"/>
      <c r="T14" s="640" t="s">
        <v>1267</v>
      </c>
      <c r="U14" s="1752"/>
      <c r="V14" s="1753"/>
      <c r="W14" s="632"/>
      <c r="X14" s="632"/>
      <c r="Y14" s="632"/>
      <c r="Z14" s="632"/>
    </row>
    <row r="15" spans="1:26" s="633" customFormat="1" ht="24.75" customHeight="1" x14ac:dyDescent="0.15">
      <c r="A15" s="632"/>
      <c r="B15" s="632"/>
      <c r="C15" s="1754"/>
      <c r="D15" s="1754"/>
      <c r="E15" s="1754"/>
      <c r="F15" s="1754"/>
      <c r="G15" s="1754"/>
      <c r="H15" s="1752"/>
      <c r="I15" s="1753"/>
      <c r="J15" s="640" t="s">
        <v>1267</v>
      </c>
      <c r="K15" s="1752"/>
      <c r="L15" s="1753"/>
      <c r="M15" s="1755"/>
      <c r="N15" s="1755"/>
      <c r="O15" s="1755"/>
      <c r="P15" s="1755"/>
      <c r="Q15" s="1755"/>
      <c r="R15" s="1752"/>
      <c r="S15" s="1753"/>
      <c r="T15" s="640" t="s">
        <v>1267</v>
      </c>
      <c r="U15" s="1752"/>
      <c r="V15" s="1753"/>
      <c r="W15" s="632"/>
      <c r="X15" s="632"/>
      <c r="Y15" s="632"/>
      <c r="Z15" s="632"/>
    </row>
    <row r="16" spans="1:26" s="633" customFormat="1" ht="24.75" customHeight="1" x14ac:dyDescent="0.15">
      <c r="A16" s="632"/>
      <c r="B16" s="632"/>
      <c r="C16" s="1754"/>
      <c r="D16" s="1754"/>
      <c r="E16" s="1754"/>
      <c r="F16" s="1754"/>
      <c r="G16" s="1754"/>
      <c r="H16" s="1752"/>
      <c r="I16" s="1753"/>
      <c r="J16" s="640" t="s">
        <v>1267</v>
      </c>
      <c r="K16" s="1752"/>
      <c r="L16" s="1753"/>
      <c r="M16" s="1755"/>
      <c r="N16" s="1755"/>
      <c r="O16" s="1755"/>
      <c r="P16" s="1755"/>
      <c r="Q16" s="1755"/>
      <c r="R16" s="1752"/>
      <c r="S16" s="1753"/>
      <c r="T16" s="640" t="s">
        <v>1267</v>
      </c>
      <c r="U16" s="1752"/>
      <c r="V16" s="1753"/>
      <c r="W16" s="632"/>
      <c r="X16" s="632"/>
      <c r="Y16" s="632"/>
      <c r="Z16" s="632"/>
    </row>
    <row r="17" spans="1:26" s="633" customFormat="1" ht="24.75" customHeight="1" x14ac:dyDescent="0.15">
      <c r="A17" s="632"/>
      <c r="B17" s="632"/>
      <c r="C17" s="1754"/>
      <c r="D17" s="1754"/>
      <c r="E17" s="1754"/>
      <c r="F17" s="1754"/>
      <c r="G17" s="1754"/>
      <c r="H17" s="1752"/>
      <c r="I17" s="1753"/>
      <c r="J17" s="640" t="s">
        <v>1267</v>
      </c>
      <c r="K17" s="1752"/>
      <c r="L17" s="1753"/>
      <c r="M17" s="1755"/>
      <c r="N17" s="1755"/>
      <c r="O17" s="1755"/>
      <c r="P17" s="1755"/>
      <c r="Q17" s="1755"/>
      <c r="R17" s="1752"/>
      <c r="S17" s="1753"/>
      <c r="T17" s="640" t="s">
        <v>1267</v>
      </c>
      <c r="U17" s="1752"/>
      <c r="V17" s="1753"/>
      <c r="W17" s="632"/>
      <c r="X17" s="632"/>
      <c r="Y17" s="632"/>
      <c r="Z17" s="632"/>
    </row>
    <row r="18" spans="1:26" s="633" customFormat="1" ht="24.75" customHeight="1" x14ac:dyDescent="0.15">
      <c r="A18" s="632"/>
      <c r="B18" s="632"/>
      <c r="C18" s="1754"/>
      <c r="D18" s="1754"/>
      <c r="E18" s="1754"/>
      <c r="F18" s="1754"/>
      <c r="G18" s="1754"/>
      <c r="H18" s="1752"/>
      <c r="I18" s="1753"/>
      <c r="J18" s="640" t="s">
        <v>1267</v>
      </c>
      <c r="K18" s="1752"/>
      <c r="L18" s="1753"/>
      <c r="M18" s="1755"/>
      <c r="N18" s="1755"/>
      <c r="O18" s="1755"/>
      <c r="P18" s="1755"/>
      <c r="Q18" s="1755"/>
      <c r="R18" s="1752"/>
      <c r="S18" s="1753"/>
      <c r="T18" s="640" t="s">
        <v>1267</v>
      </c>
      <c r="U18" s="1752"/>
      <c r="V18" s="1753"/>
      <c r="W18" s="632"/>
      <c r="X18" s="632"/>
      <c r="Y18" s="632"/>
      <c r="Z18" s="632"/>
    </row>
    <row r="19" spans="1:26" s="633" customFormat="1" ht="24.75" customHeight="1" x14ac:dyDescent="0.15">
      <c r="A19" s="632"/>
      <c r="B19" s="632"/>
      <c r="C19" s="1754"/>
      <c r="D19" s="1754"/>
      <c r="E19" s="1754"/>
      <c r="F19" s="1754"/>
      <c r="G19" s="1754"/>
      <c r="H19" s="1752"/>
      <c r="I19" s="1753"/>
      <c r="J19" s="640" t="s">
        <v>1267</v>
      </c>
      <c r="K19" s="1752"/>
      <c r="L19" s="1753"/>
      <c r="M19" s="1755"/>
      <c r="N19" s="1755"/>
      <c r="O19" s="1755"/>
      <c r="P19" s="1755"/>
      <c r="Q19" s="1755"/>
      <c r="R19" s="1752"/>
      <c r="S19" s="1753"/>
      <c r="T19" s="640" t="s">
        <v>1267</v>
      </c>
      <c r="U19" s="1752"/>
      <c r="V19" s="1753"/>
      <c r="W19" s="632"/>
      <c r="X19" s="632"/>
      <c r="Y19" s="632"/>
      <c r="Z19" s="632"/>
    </row>
    <row r="20" spans="1:26" s="633" customFormat="1" ht="24.75" customHeight="1" x14ac:dyDescent="0.15">
      <c r="A20" s="632"/>
      <c r="B20" s="632"/>
      <c r="C20" s="1754"/>
      <c r="D20" s="1754"/>
      <c r="E20" s="1754"/>
      <c r="F20" s="1754"/>
      <c r="G20" s="1754"/>
      <c r="H20" s="1752"/>
      <c r="I20" s="1753"/>
      <c r="J20" s="640" t="s">
        <v>1267</v>
      </c>
      <c r="K20" s="1752"/>
      <c r="L20" s="1753"/>
      <c r="M20" s="1755"/>
      <c r="N20" s="1755"/>
      <c r="O20" s="1755"/>
      <c r="P20" s="1755"/>
      <c r="Q20" s="1755"/>
      <c r="R20" s="1752"/>
      <c r="S20" s="1753"/>
      <c r="T20" s="640" t="s">
        <v>1267</v>
      </c>
      <c r="U20" s="1752"/>
      <c r="V20" s="1753"/>
      <c r="W20" s="632"/>
      <c r="X20" s="632"/>
      <c r="Y20" s="632"/>
      <c r="Z20" s="632"/>
    </row>
    <row r="21" spans="1:26" s="633" customFormat="1" ht="31.5" customHeight="1" x14ac:dyDescent="0.15">
      <c r="A21" s="632"/>
      <c r="B21" s="632"/>
      <c r="C21" s="1754"/>
      <c r="D21" s="1754"/>
      <c r="E21" s="1754"/>
      <c r="F21" s="1754"/>
      <c r="G21" s="1754"/>
      <c r="H21" s="1752"/>
      <c r="I21" s="1753"/>
      <c r="J21" s="640" t="s">
        <v>1267</v>
      </c>
      <c r="K21" s="1752"/>
      <c r="L21" s="1753"/>
      <c r="M21" s="1755"/>
      <c r="N21" s="1755"/>
      <c r="O21" s="1755"/>
      <c r="P21" s="1755"/>
      <c r="Q21" s="1755"/>
      <c r="R21" s="1752"/>
      <c r="S21" s="1753"/>
      <c r="T21" s="640" t="s">
        <v>1267</v>
      </c>
      <c r="U21" s="1752"/>
      <c r="V21" s="1753"/>
      <c r="W21" s="632"/>
      <c r="X21" s="632"/>
      <c r="Y21" s="632"/>
      <c r="Z21" s="632"/>
    </row>
    <row r="22" spans="1:26" s="633" customFormat="1" ht="24.75" customHeight="1" x14ac:dyDescent="0.15">
      <c r="A22" s="632"/>
      <c r="B22" s="632"/>
      <c r="C22" s="1754"/>
      <c r="D22" s="1754"/>
      <c r="E22" s="1754"/>
      <c r="F22" s="1754"/>
      <c r="G22" s="1754"/>
      <c r="H22" s="1752"/>
      <c r="I22" s="1753"/>
      <c r="J22" s="640" t="s">
        <v>1267</v>
      </c>
      <c r="K22" s="1752"/>
      <c r="L22" s="1753"/>
      <c r="M22" s="1755"/>
      <c r="N22" s="1755"/>
      <c r="O22" s="1755"/>
      <c r="P22" s="1755"/>
      <c r="Q22" s="1755"/>
      <c r="R22" s="1752"/>
      <c r="S22" s="1753"/>
      <c r="T22" s="640" t="s">
        <v>1267</v>
      </c>
      <c r="U22" s="1752"/>
      <c r="V22" s="1753"/>
      <c r="W22" s="632"/>
      <c r="X22" s="632"/>
      <c r="Y22" s="632"/>
      <c r="Z22" s="632"/>
    </row>
    <row r="23" spans="1:26" s="633" customFormat="1" ht="24.75" customHeight="1" x14ac:dyDescent="0.15">
      <c r="A23" s="632"/>
      <c r="B23" s="632"/>
      <c r="C23" s="1754"/>
      <c r="D23" s="1754"/>
      <c r="E23" s="1754"/>
      <c r="F23" s="1754"/>
      <c r="G23" s="1754"/>
      <c r="H23" s="1752"/>
      <c r="I23" s="1753"/>
      <c r="J23" s="640" t="s">
        <v>1267</v>
      </c>
      <c r="K23" s="1752"/>
      <c r="L23" s="1753"/>
      <c r="M23" s="1755"/>
      <c r="N23" s="1755"/>
      <c r="O23" s="1755"/>
      <c r="P23" s="1755"/>
      <c r="Q23" s="1755"/>
      <c r="R23" s="1752"/>
      <c r="S23" s="1753"/>
      <c r="T23" s="640" t="s">
        <v>1267</v>
      </c>
      <c r="U23" s="1752"/>
      <c r="V23" s="1753"/>
      <c r="W23" s="632"/>
      <c r="X23" s="632"/>
      <c r="Y23" s="632"/>
      <c r="Z23" s="632"/>
    </row>
    <row r="24" spans="1:26" s="633" customFormat="1" ht="24.75" customHeight="1" x14ac:dyDescent="0.15">
      <c r="A24" s="632"/>
      <c r="B24" s="632"/>
      <c r="C24" s="1754"/>
      <c r="D24" s="1754"/>
      <c r="E24" s="1754"/>
      <c r="F24" s="1754"/>
      <c r="G24" s="1754"/>
      <c r="H24" s="1752"/>
      <c r="I24" s="1753"/>
      <c r="J24" s="640" t="s">
        <v>1267</v>
      </c>
      <c r="K24" s="1752"/>
      <c r="L24" s="1753"/>
      <c r="M24" s="1755"/>
      <c r="N24" s="1755"/>
      <c r="O24" s="1755"/>
      <c r="P24" s="1755"/>
      <c r="Q24" s="1755"/>
      <c r="R24" s="1752"/>
      <c r="S24" s="1753"/>
      <c r="T24" s="640" t="s">
        <v>1267</v>
      </c>
      <c r="U24" s="1752"/>
      <c r="V24" s="1753"/>
      <c r="W24" s="632"/>
      <c r="X24" s="632"/>
      <c r="Y24" s="632"/>
      <c r="Z24" s="632"/>
    </row>
    <row r="25" spans="1:26" s="633" customFormat="1" ht="15" customHeight="1" x14ac:dyDescent="0.15">
      <c r="A25" s="632"/>
      <c r="B25" s="632"/>
      <c r="C25" s="641" t="s">
        <v>1268</v>
      </c>
      <c r="D25" s="632"/>
      <c r="E25" s="632"/>
      <c r="F25" s="632"/>
      <c r="G25" s="632"/>
      <c r="H25" s="632"/>
      <c r="I25" s="632"/>
      <c r="J25" s="632"/>
      <c r="K25" s="632"/>
      <c r="L25" s="632"/>
      <c r="M25" s="632"/>
      <c r="N25" s="632"/>
      <c r="O25" s="632"/>
      <c r="P25" s="632"/>
      <c r="Q25" s="632"/>
      <c r="R25" s="632"/>
      <c r="S25" s="632"/>
      <c r="T25" s="632"/>
      <c r="U25" s="632"/>
      <c r="V25" s="632"/>
      <c r="W25" s="632"/>
      <c r="X25" s="632"/>
      <c r="Y25" s="632"/>
      <c r="Z25" s="632"/>
    </row>
    <row r="26" spans="1:26" s="639" customFormat="1" ht="15" customHeight="1" x14ac:dyDescent="0.15">
      <c r="A26" s="638"/>
      <c r="B26" s="638"/>
      <c r="C26" s="641"/>
      <c r="D26" s="638"/>
      <c r="E26" s="638"/>
      <c r="F26" s="638"/>
      <c r="G26" s="638"/>
      <c r="H26" s="638"/>
      <c r="I26" s="638"/>
      <c r="J26" s="638"/>
      <c r="K26" s="638"/>
      <c r="L26" s="638"/>
      <c r="M26" s="638"/>
      <c r="N26" s="638"/>
      <c r="O26" s="638"/>
      <c r="P26" s="638"/>
      <c r="Q26" s="638"/>
      <c r="R26" s="638"/>
      <c r="S26" s="638"/>
      <c r="T26" s="638"/>
      <c r="U26" s="638"/>
      <c r="V26" s="638"/>
      <c r="W26" s="638"/>
      <c r="X26" s="638"/>
      <c r="Y26" s="638"/>
      <c r="Z26" s="638"/>
    </row>
  </sheetData>
  <dataConsolidate/>
  <mergeCells count="82">
    <mergeCell ref="M9:V11"/>
    <mergeCell ref="C5:E5"/>
    <mergeCell ref="F5:H5"/>
    <mergeCell ref="C6:D6"/>
    <mergeCell ref="F6:G6"/>
    <mergeCell ref="C9:L11"/>
    <mergeCell ref="U14:V14"/>
    <mergeCell ref="C12:G12"/>
    <mergeCell ref="H12:L12"/>
    <mergeCell ref="M12:Q12"/>
    <mergeCell ref="R12:V12"/>
    <mergeCell ref="C13:G13"/>
    <mergeCell ref="H13:I13"/>
    <mergeCell ref="K13:L13"/>
    <mergeCell ref="M13:Q13"/>
    <mergeCell ref="R13:S13"/>
    <mergeCell ref="U13:V13"/>
    <mergeCell ref="C14:G14"/>
    <mergeCell ref="H14:I14"/>
    <mergeCell ref="K14:L14"/>
    <mergeCell ref="M14:Q14"/>
    <mergeCell ref="R14:S14"/>
    <mergeCell ref="U16:V16"/>
    <mergeCell ref="C15:G15"/>
    <mergeCell ref="H15:I15"/>
    <mergeCell ref="K15:L15"/>
    <mergeCell ref="M15:Q15"/>
    <mergeCell ref="R15:S15"/>
    <mergeCell ref="U15:V15"/>
    <mergeCell ref="C16:G16"/>
    <mergeCell ref="H16:I16"/>
    <mergeCell ref="K16:L16"/>
    <mergeCell ref="M16:Q16"/>
    <mergeCell ref="R16:S16"/>
    <mergeCell ref="U18:V18"/>
    <mergeCell ref="C17:G17"/>
    <mergeCell ref="H17:I17"/>
    <mergeCell ref="K17:L17"/>
    <mergeCell ref="M17:Q17"/>
    <mergeCell ref="R17:S17"/>
    <mergeCell ref="U17:V17"/>
    <mergeCell ref="C18:G18"/>
    <mergeCell ref="H18:I18"/>
    <mergeCell ref="K18:L18"/>
    <mergeCell ref="M18:Q18"/>
    <mergeCell ref="R18:S18"/>
    <mergeCell ref="U20:V20"/>
    <mergeCell ref="C19:G19"/>
    <mergeCell ref="H19:I19"/>
    <mergeCell ref="K19:L19"/>
    <mergeCell ref="M19:Q19"/>
    <mergeCell ref="R19:S19"/>
    <mergeCell ref="U19:V19"/>
    <mergeCell ref="C20:G20"/>
    <mergeCell ref="H20:I20"/>
    <mergeCell ref="K20:L20"/>
    <mergeCell ref="M20:Q20"/>
    <mergeCell ref="R20:S20"/>
    <mergeCell ref="U22:V22"/>
    <mergeCell ref="C21:G21"/>
    <mergeCell ref="H21:I21"/>
    <mergeCell ref="K21:L21"/>
    <mergeCell ref="M21:Q21"/>
    <mergeCell ref="R21:S21"/>
    <mergeCell ref="U21:V21"/>
    <mergeCell ref="C22:G22"/>
    <mergeCell ref="H22:I22"/>
    <mergeCell ref="K22:L22"/>
    <mergeCell ref="M22:Q22"/>
    <mergeCell ref="R22:S22"/>
    <mergeCell ref="U24:V24"/>
    <mergeCell ref="C23:G23"/>
    <mergeCell ref="H23:I23"/>
    <mergeCell ref="K23:L23"/>
    <mergeCell ref="M23:Q23"/>
    <mergeCell ref="R23:S23"/>
    <mergeCell ref="U23:V23"/>
    <mergeCell ref="C24:G24"/>
    <mergeCell ref="H24:I24"/>
    <mergeCell ref="K24:L24"/>
    <mergeCell ref="M24:Q24"/>
    <mergeCell ref="R24:S24"/>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30"/>
  <sheetViews>
    <sheetView showGridLines="0" view="pageBreakPreview" zoomScale="85" zoomScaleNormal="100" zoomScaleSheetLayoutView="85" workbookViewId="0">
      <selection activeCell="Y27" sqref="Y27"/>
    </sheetView>
  </sheetViews>
  <sheetFormatPr defaultColWidth="8.625" defaultRowHeight="18" customHeight="1" x14ac:dyDescent="0.15"/>
  <cols>
    <col min="1" max="1" width="3.25" style="379" customWidth="1"/>
    <col min="2" max="4" width="5.875" style="379" customWidth="1"/>
    <col min="5" max="14" width="5.625" style="379" customWidth="1"/>
    <col min="15" max="15" width="4.125" style="379" customWidth="1"/>
    <col min="16" max="16" width="3" style="379" customWidth="1"/>
    <col min="17" max="17" width="2.625" style="379" customWidth="1"/>
    <col min="18" max="18" width="2.25" style="379" customWidth="1"/>
    <col min="19" max="20" width="4.25" style="379" customWidth="1"/>
    <col min="21" max="72" width="4.625" style="379" customWidth="1"/>
    <col min="73" max="16384" width="8.625" style="379"/>
  </cols>
  <sheetData>
    <row r="1" spans="1:37" s="644" customFormat="1" ht="15" customHeight="1" x14ac:dyDescent="0.15">
      <c r="A1" s="642"/>
      <c r="B1" s="642"/>
      <c r="C1" s="643"/>
      <c r="D1" s="643"/>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row>
    <row r="2" spans="1:37" ht="18" customHeight="1" x14ac:dyDescent="0.15">
      <c r="A2" s="468"/>
      <c r="B2" s="620" t="s">
        <v>1269</v>
      </c>
      <c r="C2" s="619"/>
      <c r="D2" s="619"/>
      <c r="E2" s="619"/>
      <c r="F2" s="619"/>
      <c r="G2" s="645"/>
      <c r="H2" s="645"/>
      <c r="I2" s="645"/>
      <c r="J2" s="645"/>
      <c r="M2" s="619"/>
      <c r="N2" s="619"/>
      <c r="O2" s="619"/>
      <c r="P2" s="619"/>
      <c r="Q2" s="619"/>
    </row>
    <row r="3" spans="1:37" s="380" customFormat="1" ht="26.25" customHeight="1" x14ac:dyDescent="0.15">
      <c r="B3" s="1550" t="s">
        <v>29</v>
      </c>
      <c r="C3" s="1681"/>
      <c r="D3" s="1560"/>
      <c r="E3" s="1812" t="s">
        <v>1270</v>
      </c>
      <c r="F3" s="1813"/>
      <c r="G3" s="1812" t="s">
        <v>1271</v>
      </c>
      <c r="H3" s="1813"/>
      <c r="I3" s="1812" t="s">
        <v>1272</v>
      </c>
      <c r="J3" s="1813"/>
      <c r="K3" s="1812" t="s">
        <v>1273</v>
      </c>
      <c r="L3" s="1813"/>
      <c r="M3" s="1812" t="s">
        <v>1274</v>
      </c>
      <c r="N3" s="1813"/>
      <c r="O3" s="1550" t="s">
        <v>38</v>
      </c>
      <c r="P3" s="1681"/>
      <c r="Q3" s="1681"/>
      <c r="R3" s="1560"/>
      <c r="S3" s="1550" t="s">
        <v>1275</v>
      </c>
      <c r="T3" s="1681"/>
      <c r="U3" s="1560"/>
      <c r="V3" s="1550" t="s">
        <v>1276</v>
      </c>
      <c r="W3" s="1681"/>
      <c r="X3" s="1560"/>
      <c r="Y3" s="1550" t="s">
        <v>1277</v>
      </c>
      <c r="Z3" s="1681"/>
      <c r="AA3" s="1560"/>
      <c r="AB3" s="1550" t="s">
        <v>1278</v>
      </c>
      <c r="AC3" s="1681"/>
      <c r="AD3" s="1560"/>
      <c r="AE3" s="1550" t="s">
        <v>1279</v>
      </c>
      <c r="AF3" s="1681"/>
      <c r="AG3" s="1560"/>
      <c r="AH3" s="1550" t="s">
        <v>93</v>
      </c>
      <c r="AI3" s="1681"/>
      <c r="AJ3" s="1681"/>
      <c r="AK3" s="1560"/>
    </row>
    <row r="4" spans="1:37" s="380" customFormat="1" ht="37.9" customHeight="1" x14ac:dyDescent="0.15">
      <c r="B4" s="1561"/>
      <c r="C4" s="1682"/>
      <c r="D4" s="1562"/>
      <c r="E4" s="1814"/>
      <c r="F4" s="1815"/>
      <c r="G4" s="1814"/>
      <c r="H4" s="1815"/>
      <c r="I4" s="1814"/>
      <c r="J4" s="1815"/>
      <c r="K4" s="1814"/>
      <c r="L4" s="1815"/>
      <c r="M4" s="1814"/>
      <c r="N4" s="1815"/>
      <c r="O4" s="1561"/>
      <c r="P4" s="1682"/>
      <c r="Q4" s="1682"/>
      <c r="R4" s="1562"/>
      <c r="S4" s="1561"/>
      <c r="T4" s="1682"/>
      <c r="U4" s="1562"/>
      <c r="V4" s="1561"/>
      <c r="W4" s="1682"/>
      <c r="X4" s="1562"/>
      <c r="Y4" s="1561"/>
      <c r="Z4" s="1682"/>
      <c r="AA4" s="1562"/>
      <c r="AB4" s="1561"/>
      <c r="AC4" s="1682"/>
      <c r="AD4" s="1562"/>
      <c r="AE4" s="1561"/>
      <c r="AF4" s="1682"/>
      <c r="AG4" s="1562"/>
      <c r="AH4" s="1561"/>
      <c r="AI4" s="1682"/>
      <c r="AJ4" s="1682"/>
      <c r="AK4" s="1562"/>
    </row>
    <row r="5" spans="1:37" s="380" customFormat="1" ht="18.600000000000001" customHeight="1" x14ac:dyDescent="0.15">
      <c r="B5" s="1550" t="s">
        <v>1280</v>
      </c>
      <c r="C5" s="1681"/>
      <c r="D5" s="1560"/>
      <c r="E5" s="1663"/>
      <c r="F5" s="1665"/>
      <c r="G5" s="1663"/>
      <c r="H5" s="1665"/>
      <c r="I5" s="1663"/>
      <c r="J5" s="1665"/>
      <c r="K5" s="1663"/>
      <c r="L5" s="1665"/>
      <c r="M5" s="1663"/>
      <c r="N5" s="1665"/>
      <c r="O5" s="1798">
        <v>800</v>
      </c>
      <c r="P5" s="1799"/>
      <c r="Q5" s="1783" t="s">
        <v>507</v>
      </c>
      <c r="R5" s="1784"/>
      <c r="S5" s="1787">
        <f>E5*O5/10</f>
        <v>0</v>
      </c>
      <c r="T5" s="1788"/>
      <c r="U5" s="1789"/>
      <c r="V5" s="1787">
        <f>G5*O5/10</f>
        <v>0</v>
      </c>
      <c r="W5" s="1788"/>
      <c r="X5" s="1789"/>
      <c r="Y5" s="1787">
        <f>I5*O5/10</f>
        <v>0</v>
      </c>
      <c r="Z5" s="1788"/>
      <c r="AA5" s="1789"/>
      <c r="AB5" s="1787">
        <f>K5*O5/10</f>
        <v>0</v>
      </c>
      <c r="AC5" s="1788"/>
      <c r="AD5" s="1789"/>
      <c r="AE5" s="1787">
        <f>M5*O5/10</f>
        <v>0</v>
      </c>
      <c r="AF5" s="1788"/>
      <c r="AG5" s="1789"/>
      <c r="AH5" s="1770"/>
      <c r="AI5" s="1771"/>
      <c r="AJ5" s="1771"/>
      <c r="AK5" s="1772"/>
    </row>
    <row r="6" spans="1:37" s="380" customFormat="1" ht="18.600000000000001" customHeight="1" x14ac:dyDescent="0.15">
      <c r="B6" s="1561"/>
      <c r="C6" s="1682"/>
      <c r="D6" s="1562"/>
      <c r="E6" s="1666"/>
      <c r="F6" s="1668"/>
      <c r="G6" s="1666"/>
      <c r="H6" s="1668"/>
      <c r="I6" s="1666"/>
      <c r="J6" s="1668"/>
      <c r="K6" s="1666"/>
      <c r="L6" s="1668"/>
      <c r="M6" s="1666"/>
      <c r="N6" s="1668"/>
      <c r="O6" s="1802"/>
      <c r="P6" s="1803"/>
      <c r="Q6" s="1810"/>
      <c r="R6" s="1811"/>
      <c r="S6" s="1804"/>
      <c r="T6" s="1805"/>
      <c r="U6" s="1806"/>
      <c r="V6" s="1804"/>
      <c r="W6" s="1805"/>
      <c r="X6" s="1806"/>
      <c r="Y6" s="1804"/>
      <c r="Z6" s="1805"/>
      <c r="AA6" s="1806"/>
      <c r="AB6" s="1804"/>
      <c r="AC6" s="1805"/>
      <c r="AD6" s="1806"/>
      <c r="AE6" s="1804"/>
      <c r="AF6" s="1805"/>
      <c r="AG6" s="1806"/>
      <c r="AH6" s="1807"/>
      <c r="AI6" s="1808"/>
      <c r="AJ6" s="1808"/>
      <c r="AK6" s="1809"/>
    </row>
    <row r="7" spans="1:37" s="380" customFormat="1" ht="18.600000000000001" customHeight="1" x14ac:dyDescent="0.15">
      <c r="B7" s="1550" t="s">
        <v>1281</v>
      </c>
      <c r="C7" s="1681"/>
      <c r="D7" s="1560"/>
      <c r="E7" s="1663"/>
      <c r="F7" s="1665"/>
      <c r="G7" s="1663"/>
      <c r="H7" s="1665"/>
      <c r="I7" s="1663"/>
      <c r="J7" s="1665"/>
      <c r="K7" s="1663"/>
      <c r="L7" s="1665"/>
      <c r="M7" s="1663"/>
      <c r="N7" s="1665"/>
      <c r="O7" s="1798">
        <v>4000</v>
      </c>
      <c r="P7" s="1799"/>
      <c r="Q7" s="1783" t="s">
        <v>507</v>
      </c>
      <c r="R7" s="1784"/>
      <c r="S7" s="1787">
        <f>E7*O7/10</f>
        <v>0</v>
      </c>
      <c r="T7" s="1788"/>
      <c r="U7" s="1789"/>
      <c r="V7" s="1787">
        <f>G7*O7/10</f>
        <v>0</v>
      </c>
      <c r="W7" s="1788"/>
      <c r="X7" s="1789"/>
      <c r="Y7" s="1787">
        <f>I7*O7/10</f>
        <v>0</v>
      </c>
      <c r="Z7" s="1788"/>
      <c r="AA7" s="1789"/>
      <c r="AB7" s="1787">
        <f>K7*O7/10</f>
        <v>0</v>
      </c>
      <c r="AC7" s="1788"/>
      <c r="AD7" s="1789"/>
      <c r="AE7" s="1787">
        <f>M7*O7/10</f>
        <v>0</v>
      </c>
      <c r="AF7" s="1788"/>
      <c r="AG7" s="1789"/>
      <c r="AH7" s="1770"/>
      <c r="AI7" s="1771"/>
      <c r="AJ7" s="1771"/>
      <c r="AK7" s="1772"/>
    </row>
    <row r="8" spans="1:37" s="380" customFormat="1" ht="18.600000000000001" customHeight="1" x14ac:dyDescent="0.15">
      <c r="B8" s="1561"/>
      <c r="C8" s="1682"/>
      <c r="D8" s="1562"/>
      <c r="E8" s="1666"/>
      <c r="F8" s="1668"/>
      <c r="G8" s="1666"/>
      <c r="H8" s="1668"/>
      <c r="I8" s="1666"/>
      <c r="J8" s="1668"/>
      <c r="K8" s="1666"/>
      <c r="L8" s="1668"/>
      <c r="M8" s="1666"/>
      <c r="N8" s="1668"/>
      <c r="O8" s="1802"/>
      <c r="P8" s="1803"/>
      <c r="Q8" s="1810"/>
      <c r="R8" s="1811"/>
      <c r="S8" s="1804"/>
      <c r="T8" s="1805"/>
      <c r="U8" s="1806"/>
      <c r="V8" s="1804"/>
      <c r="W8" s="1805"/>
      <c r="X8" s="1806"/>
      <c r="Y8" s="1804"/>
      <c r="Z8" s="1805"/>
      <c r="AA8" s="1806"/>
      <c r="AB8" s="1804"/>
      <c r="AC8" s="1805"/>
      <c r="AD8" s="1806"/>
      <c r="AE8" s="1804"/>
      <c r="AF8" s="1805"/>
      <c r="AG8" s="1806"/>
      <c r="AH8" s="1807"/>
      <c r="AI8" s="1808"/>
      <c r="AJ8" s="1808"/>
      <c r="AK8" s="1809"/>
    </row>
    <row r="9" spans="1:37" s="380" customFormat="1" ht="18.600000000000001" customHeight="1" x14ac:dyDescent="0.15">
      <c r="B9" s="1550" t="s">
        <v>1282</v>
      </c>
      <c r="C9" s="1681"/>
      <c r="D9" s="1560"/>
      <c r="E9" s="1663"/>
      <c r="F9" s="1665"/>
      <c r="G9" s="1663"/>
      <c r="H9" s="1665"/>
      <c r="I9" s="1663"/>
      <c r="J9" s="1665"/>
      <c r="K9" s="1663"/>
      <c r="L9" s="1665"/>
      <c r="M9" s="1663"/>
      <c r="N9" s="1665"/>
      <c r="O9" s="1798">
        <v>8000</v>
      </c>
      <c r="P9" s="1799"/>
      <c r="Q9" s="1783" t="s">
        <v>507</v>
      </c>
      <c r="R9" s="1784"/>
      <c r="S9" s="1787">
        <f>E9*O9/10</f>
        <v>0</v>
      </c>
      <c r="T9" s="1788"/>
      <c r="U9" s="1789"/>
      <c r="V9" s="1787">
        <f>G9*O9/10</f>
        <v>0</v>
      </c>
      <c r="W9" s="1788"/>
      <c r="X9" s="1789"/>
      <c r="Y9" s="1787">
        <f>I9*O9/10</f>
        <v>0</v>
      </c>
      <c r="Z9" s="1788"/>
      <c r="AA9" s="1789"/>
      <c r="AB9" s="1787">
        <f>K9*O9/10</f>
        <v>0</v>
      </c>
      <c r="AC9" s="1788"/>
      <c r="AD9" s="1789"/>
      <c r="AE9" s="1787">
        <f>M9*O9/10</f>
        <v>0</v>
      </c>
      <c r="AF9" s="1788"/>
      <c r="AG9" s="1789"/>
      <c r="AH9" s="1770"/>
      <c r="AI9" s="1771"/>
      <c r="AJ9" s="1771"/>
      <c r="AK9" s="1772"/>
    </row>
    <row r="10" spans="1:37" s="380" customFormat="1" ht="18.600000000000001" customHeight="1" x14ac:dyDescent="0.15">
      <c r="B10" s="1561"/>
      <c r="C10" s="1682"/>
      <c r="D10" s="1562"/>
      <c r="E10" s="1666"/>
      <c r="F10" s="1668"/>
      <c r="G10" s="1666"/>
      <c r="H10" s="1668"/>
      <c r="I10" s="1666"/>
      <c r="J10" s="1668"/>
      <c r="K10" s="1666"/>
      <c r="L10" s="1668"/>
      <c r="M10" s="1666"/>
      <c r="N10" s="1668"/>
      <c r="O10" s="1802"/>
      <c r="P10" s="1803"/>
      <c r="Q10" s="1810"/>
      <c r="R10" s="1811"/>
      <c r="S10" s="1804"/>
      <c r="T10" s="1805"/>
      <c r="U10" s="1806"/>
      <c r="V10" s="1804"/>
      <c r="W10" s="1805"/>
      <c r="X10" s="1806"/>
      <c r="Y10" s="1804"/>
      <c r="Z10" s="1805"/>
      <c r="AA10" s="1806"/>
      <c r="AB10" s="1804"/>
      <c r="AC10" s="1805"/>
      <c r="AD10" s="1806"/>
      <c r="AE10" s="1804"/>
      <c r="AF10" s="1805"/>
      <c r="AG10" s="1806"/>
      <c r="AH10" s="1807"/>
      <c r="AI10" s="1808"/>
      <c r="AJ10" s="1808"/>
      <c r="AK10" s="1809"/>
    </row>
    <row r="11" spans="1:37" s="380" customFormat="1" ht="18.600000000000001" customHeight="1" x14ac:dyDescent="0.15">
      <c r="B11" s="1550" t="s">
        <v>1283</v>
      </c>
      <c r="C11" s="1681"/>
      <c r="D11" s="1560"/>
      <c r="E11" s="1663"/>
      <c r="F11" s="1665"/>
      <c r="G11" s="1663"/>
      <c r="H11" s="1665"/>
      <c r="I11" s="1663"/>
      <c r="J11" s="1665"/>
      <c r="K11" s="1663"/>
      <c r="L11" s="1665"/>
      <c r="M11" s="1663"/>
      <c r="N11" s="1665"/>
      <c r="O11" s="1798">
        <v>3000</v>
      </c>
      <c r="P11" s="1799"/>
      <c r="Q11" s="1783" t="s">
        <v>507</v>
      </c>
      <c r="R11" s="1784"/>
      <c r="S11" s="1787">
        <f>E11*O11/10</f>
        <v>0</v>
      </c>
      <c r="T11" s="1788"/>
      <c r="U11" s="1789"/>
      <c r="V11" s="1787">
        <f>G11*O11/10</f>
        <v>0</v>
      </c>
      <c r="W11" s="1788"/>
      <c r="X11" s="1789"/>
      <c r="Y11" s="1787">
        <f>I11*O11/10</f>
        <v>0</v>
      </c>
      <c r="Z11" s="1788"/>
      <c r="AA11" s="1789"/>
      <c r="AB11" s="1787">
        <f>K11*O11/10</f>
        <v>0</v>
      </c>
      <c r="AC11" s="1788"/>
      <c r="AD11" s="1789"/>
      <c r="AE11" s="1787">
        <f>M11*O11/10</f>
        <v>0</v>
      </c>
      <c r="AF11" s="1788"/>
      <c r="AG11" s="1789"/>
      <c r="AH11" s="1770"/>
      <c r="AI11" s="1771"/>
      <c r="AJ11" s="1771"/>
      <c r="AK11" s="1772"/>
    </row>
    <row r="12" spans="1:37" s="380" customFormat="1" ht="18.600000000000001" customHeight="1" x14ac:dyDescent="0.15">
      <c r="B12" s="1561"/>
      <c r="C12" s="1682"/>
      <c r="D12" s="1562"/>
      <c r="E12" s="1666"/>
      <c r="F12" s="1668"/>
      <c r="G12" s="1666"/>
      <c r="H12" s="1668"/>
      <c r="I12" s="1666"/>
      <c r="J12" s="1668"/>
      <c r="K12" s="1666"/>
      <c r="L12" s="1668"/>
      <c r="M12" s="1666"/>
      <c r="N12" s="1668"/>
      <c r="O12" s="1802"/>
      <c r="P12" s="1803"/>
      <c r="Q12" s="1810"/>
      <c r="R12" s="1811"/>
      <c r="S12" s="1804"/>
      <c r="T12" s="1805"/>
      <c r="U12" s="1806"/>
      <c r="V12" s="1804"/>
      <c r="W12" s="1805"/>
      <c r="X12" s="1806"/>
      <c r="Y12" s="1804"/>
      <c r="Z12" s="1805"/>
      <c r="AA12" s="1806"/>
      <c r="AB12" s="1804"/>
      <c r="AC12" s="1805"/>
      <c r="AD12" s="1806"/>
      <c r="AE12" s="1804"/>
      <c r="AF12" s="1805"/>
      <c r="AG12" s="1806"/>
      <c r="AH12" s="1807"/>
      <c r="AI12" s="1808"/>
      <c r="AJ12" s="1808"/>
      <c r="AK12" s="1809"/>
    </row>
    <row r="13" spans="1:37" s="380" customFormat="1" ht="18.600000000000001" customHeight="1" x14ac:dyDescent="0.15">
      <c r="B13" s="1550" t="s">
        <v>1284</v>
      </c>
      <c r="C13" s="1681"/>
      <c r="D13" s="1560"/>
      <c r="E13" s="1663"/>
      <c r="F13" s="1665"/>
      <c r="G13" s="1663"/>
      <c r="H13" s="1665"/>
      <c r="I13" s="1663"/>
      <c r="J13" s="1665"/>
      <c r="K13" s="1663"/>
      <c r="L13" s="1665"/>
      <c r="M13" s="1663"/>
      <c r="N13" s="1665"/>
      <c r="O13" s="1798">
        <v>4000</v>
      </c>
      <c r="P13" s="1799"/>
      <c r="Q13" s="1783" t="s">
        <v>507</v>
      </c>
      <c r="R13" s="1784"/>
      <c r="S13" s="1787">
        <f>E13*O13/10</f>
        <v>0</v>
      </c>
      <c r="T13" s="1788"/>
      <c r="U13" s="1789"/>
      <c r="V13" s="1787">
        <f>G13*O13/10</f>
        <v>0</v>
      </c>
      <c r="W13" s="1788"/>
      <c r="X13" s="1789"/>
      <c r="Y13" s="1787">
        <f>I13*O13/10</f>
        <v>0</v>
      </c>
      <c r="Z13" s="1788"/>
      <c r="AA13" s="1789"/>
      <c r="AB13" s="1787">
        <f>K13*O13/10</f>
        <v>0</v>
      </c>
      <c r="AC13" s="1788"/>
      <c r="AD13" s="1789"/>
      <c r="AE13" s="1787">
        <f>M13*O13/10</f>
        <v>0</v>
      </c>
      <c r="AF13" s="1788"/>
      <c r="AG13" s="1789"/>
      <c r="AH13" s="1770"/>
      <c r="AI13" s="1771"/>
      <c r="AJ13" s="1771"/>
      <c r="AK13" s="1772"/>
    </row>
    <row r="14" spans="1:37" s="380" customFormat="1" ht="18.600000000000001" customHeight="1" x14ac:dyDescent="0.15">
      <c r="B14" s="1561"/>
      <c r="C14" s="1682"/>
      <c r="D14" s="1562"/>
      <c r="E14" s="1666"/>
      <c r="F14" s="1668"/>
      <c r="G14" s="1666"/>
      <c r="H14" s="1668"/>
      <c r="I14" s="1666"/>
      <c r="J14" s="1668"/>
      <c r="K14" s="1666"/>
      <c r="L14" s="1668"/>
      <c r="M14" s="1666"/>
      <c r="N14" s="1668"/>
      <c r="O14" s="1802"/>
      <c r="P14" s="1803"/>
      <c r="Q14" s="1810"/>
      <c r="R14" s="1811"/>
      <c r="S14" s="1804"/>
      <c r="T14" s="1805"/>
      <c r="U14" s="1806"/>
      <c r="V14" s="1804"/>
      <c r="W14" s="1805"/>
      <c r="X14" s="1806"/>
      <c r="Y14" s="1804"/>
      <c r="Z14" s="1805"/>
      <c r="AA14" s="1806"/>
      <c r="AB14" s="1804"/>
      <c r="AC14" s="1805"/>
      <c r="AD14" s="1806"/>
      <c r="AE14" s="1804"/>
      <c r="AF14" s="1805"/>
      <c r="AG14" s="1806"/>
      <c r="AH14" s="1807"/>
      <c r="AI14" s="1808"/>
      <c r="AJ14" s="1808"/>
      <c r="AK14" s="1809"/>
    </row>
    <row r="15" spans="1:37" s="380" customFormat="1" ht="18.600000000000001" customHeight="1" x14ac:dyDescent="0.15">
      <c r="B15" s="1550" t="s">
        <v>1285</v>
      </c>
      <c r="C15" s="1681"/>
      <c r="D15" s="1560"/>
      <c r="E15" s="1663"/>
      <c r="F15" s="1665"/>
      <c r="G15" s="1663"/>
      <c r="H15" s="1665"/>
      <c r="I15" s="1663"/>
      <c r="J15" s="1665"/>
      <c r="K15" s="1663"/>
      <c r="L15" s="1665"/>
      <c r="M15" s="1663"/>
      <c r="N15" s="1665"/>
      <c r="O15" s="1798">
        <v>3000</v>
      </c>
      <c r="P15" s="1799"/>
      <c r="Q15" s="1783" t="s">
        <v>507</v>
      </c>
      <c r="R15" s="1784"/>
      <c r="S15" s="1787">
        <f>E15*O15/10</f>
        <v>0</v>
      </c>
      <c r="T15" s="1788"/>
      <c r="U15" s="1789"/>
      <c r="V15" s="1787">
        <f>G15*O15/10</f>
        <v>0</v>
      </c>
      <c r="W15" s="1788"/>
      <c r="X15" s="1789"/>
      <c r="Y15" s="1787">
        <f>I15*O15/10</f>
        <v>0</v>
      </c>
      <c r="Z15" s="1788"/>
      <c r="AA15" s="1789"/>
      <c r="AB15" s="1787">
        <f>K15*O15/10</f>
        <v>0</v>
      </c>
      <c r="AC15" s="1788"/>
      <c r="AD15" s="1789"/>
      <c r="AE15" s="1787">
        <f>M15*O15/10</f>
        <v>0</v>
      </c>
      <c r="AF15" s="1788"/>
      <c r="AG15" s="1789"/>
      <c r="AH15" s="1770"/>
      <c r="AI15" s="1771"/>
      <c r="AJ15" s="1771"/>
      <c r="AK15" s="1772"/>
    </row>
    <row r="16" spans="1:37" s="380" customFormat="1" ht="18.600000000000001" customHeight="1" thickBot="1" x14ac:dyDescent="0.2">
      <c r="B16" s="1793"/>
      <c r="C16" s="1794"/>
      <c r="D16" s="1795"/>
      <c r="E16" s="1796"/>
      <c r="F16" s="1797"/>
      <c r="G16" s="1796"/>
      <c r="H16" s="1797"/>
      <c r="I16" s="1796"/>
      <c r="J16" s="1797"/>
      <c r="K16" s="1796"/>
      <c r="L16" s="1797"/>
      <c r="M16" s="1796"/>
      <c r="N16" s="1797"/>
      <c r="O16" s="1800"/>
      <c r="P16" s="1801"/>
      <c r="Q16" s="1785"/>
      <c r="R16" s="1786"/>
      <c r="S16" s="1790"/>
      <c r="T16" s="1791"/>
      <c r="U16" s="1792"/>
      <c r="V16" s="1790"/>
      <c r="W16" s="1791"/>
      <c r="X16" s="1792"/>
      <c r="Y16" s="1790"/>
      <c r="Z16" s="1791"/>
      <c r="AA16" s="1792"/>
      <c r="AB16" s="1790"/>
      <c r="AC16" s="1791"/>
      <c r="AD16" s="1792"/>
      <c r="AE16" s="1790"/>
      <c r="AF16" s="1791"/>
      <c r="AG16" s="1792"/>
      <c r="AH16" s="1773"/>
      <c r="AI16" s="1774"/>
      <c r="AJ16" s="1774"/>
      <c r="AK16" s="1775"/>
    </row>
    <row r="17" spans="2:37" s="380" customFormat="1" ht="25.5" customHeight="1" thickTop="1" x14ac:dyDescent="0.45">
      <c r="B17" s="1776" t="s">
        <v>34</v>
      </c>
      <c r="C17" s="1777"/>
      <c r="D17" s="1778"/>
      <c r="E17" s="1779">
        <f>SUM(E5:F16)</f>
        <v>0</v>
      </c>
      <c r="F17" s="1780"/>
      <c r="G17" s="1779">
        <f>SUM(G5:H16)</f>
        <v>0</v>
      </c>
      <c r="H17" s="1780"/>
      <c r="I17" s="1779">
        <f>SUM(I5:J16)</f>
        <v>0</v>
      </c>
      <c r="J17" s="1780"/>
      <c r="K17" s="1779">
        <f>SUM(K5:L16)</f>
        <v>0</v>
      </c>
      <c r="L17" s="1780"/>
      <c r="M17" s="1779">
        <f>SUM(M5:N16)</f>
        <v>0</v>
      </c>
      <c r="N17" s="1780"/>
      <c r="O17" s="1781"/>
      <c r="P17" s="1782"/>
      <c r="Q17" s="1782"/>
      <c r="R17" s="646"/>
      <c r="S17" s="1764">
        <f>SUM(S5:U16)</f>
        <v>0</v>
      </c>
      <c r="T17" s="1765"/>
      <c r="U17" s="1766"/>
      <c r="V17" s="1764">
        <f>SUM(V5:X16)</f>
        <v>0</v>
      </c>
      <c r="W17" s="1765"/>
      <c r="X17" s="1766"/>
      <c r="Y17" s="1764">
        <f>SUM(Y5:AA16)</f>
        <v>0</v>
      </c>
      <c r="Z17" s="1765"/>
      <c r="AA17" s="1766"/>
      <c r="AB17" s="1764">
        <f>SUM(AB5:AD16)</f>
        <v>0</v>
      </c>
      <c r="AC17" s="1765"/>
      <c r="AD17" s="1766"/>
      <c r="AE17" s="1764">
        <f>SUM(AE5:AG16)</f>
        <v>0</v>
      </c>
      <c r="AF17" s="1765"/>
      <c r="AG17" s="1766"/>
      <c r="AH17" s="1767"/>
      <c r="AI17" s="1768"/>
      <c r="AJ17" s="1768"/>
      <c r="AK17" s="1769"/>
    </row>
    <row r="19" spans="2:37" ht="18" customHeight="1" x14ac:dyDescent="0.15">
      <c r="B19" s="379" t="s">
        <v>1286</v>
      </c>
    </row>
    <row r="20" spans="2:37" ht="18" customHeight="1" x14ac:dyDescent="0.15">
      <c r="B20" s="379" t="s">
        <v>1287</v>
      </c>
    </row>
    <row r="21" spans="2:37" ht="18" customHeight="1" x14ac:dyDescent="0.15">
      <c r="B21" s="379" t="s">
        <v>1288</v>
      </c>
    </row>
    <row r="23" spans="2:37" ht="18" customHeight="1" x14ac:dyDescent="0.15">
      <c r="B23" s="379" t="s">
        <v>1289</v>
      </c>
    </row>
    <row r="24" spans="2:37" ht="18" customHeight="1" x14ac:dyDescent="0.15">
      <c r="B24" s="379" t="s">
        <v>1290</v>
      </c>
      <c r="C24" s="379" t="s">
        <v>1291</v>
      </c>
    </row>
    <row r="25" spans="2:37" ht="18" customHeight="1" x14ac:dyDescent="0.15">
      <c r="B25" s="379" t="s">
        <v>1292</v>
      </c>
    </row>
    <row r="27" spans="2:37" ht="18" customHeight="1" x14ac:dyDescent="0.15">
      <c r="B27" s="379" t="s">
        <v>1293</v>
      </c>
    </row>
    <row r="28" spans="2:37" ht="18" customHeight="1" x14ac:dyDescent="0.15">
      <c r="C28" s="379" t="s">
        <v>1294</v>
      </c>
    </row>
    <row r="29" spans="2:37" ht="18" customHeight="1" x14ac:dyDescent="0.15">
      <c r="C29" s="379" t="s">
        <v>1295</v>
      </c>
    </row>
    <row r="30" spans="2:37" ht="18" customHeight="1" x14ac:dyDescent="0.15">
      <c r="C30" s="379" t="s">
        <v>1296</v>
      </c>
    </row>
  </sheetData>
  <sheetProtection sheet="1" objects="1" scenarios="1" formatCells="0"/>
  <dataConsolidate/>
  <mergeCells count="110">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 ref="B7:D8"/>
    <mergeCell ref="E7:F8"/>
    <mergeCell ref="G7:H8"/>
    <mergeCell ref="I7:J8"/>
    <mergeCell ref="K7:L8"/>
    <mergeCell ref="AB7:AD8"/>
    <mergeCell ref="AE7:AG8"/>
    <mergeCell ref="AH7:AK8"/>
    <mergeCell ref="Q7:R8"/>
    <mergeCell ref="S7:U8"/>
    <mergeCell ref="V7:X8"/>
    <mergeCell ref="Y7:AA8"/>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AH11:AK12"/>
    <mergeCell ref="B9:D10"/>
    <mergeCell ref="E9:F10"/>
    <mergeCell ref="G9:H10"/>
    <mergeCell ref="B13:D14"/>
    <mergeCell ref="E13:F14"/>
    <mergeCell ref="G13:H14"/>
    <mergeCell ref="I13:J14"/>
    <mergeCell ref="K13:L14"/>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K15:L16"/>
    <mergeCell ref="M15:N16"/>
    <mergeCell ref="O15:P16"/>
    <mergeCell ref="M13:N14"/>
    <mergeCell ref="O13:P14"/>
    <mergeCell ref="V11:X12"/>
    <mergeCell ref="Y11:AA12"/>
    <mergeCell ref="AB11:AD12"/>
    <mergeCell ref="AE11:AG12"/>
    <mergeCell ref="S11:U12"/>
    <mergeCell ref="Y17:AA17"/>
    <mergeCell ref="AB17:AD17"/>
    <mergeCell ref="AE17:AG17"/>
    <mergeCell ref="AH17:AK17"/>
    <mergeCell ref="AH15:AK16"/>
    <mergeCell ref="B17:D17"/>
    <mergeCell ref="E17:F17"/>
    <mergeCell ref="G17:H17"/>
    <mergeCell ref="I17:J17"/>
    <mergeCell ref="K17:L17"/>
    <mergeCell ref="M17:N17"/>
    <mergeCell ref="O17:Q17"/>
    <mergeCell ref="S17:U17"/>
    <mergeCell ref="V17:X17"/>
    <mergeCell ref="Q15:R16"/>
    <mergeCell ref="S15:U16"/>
    <mergeCell ref="V15:X16"/>
    <mergeCell ref="Y15:AA16"/>
    <mergeCell ref="AB15:AD16"/>
    <mergeCell ref="AE15:AG16"/>
    <mergeCell ref="B15:D16"/>
    <mergeCell ref="E15:F16"/>
    <mergeCell ref="G15:H16"/>
    <mergeCell ref="I15:J16"/>
  </mergeCells>
  <phoneticPr fontId="4"/>
  <dataValidations count="1">
    <dataValidation type="whole" imeMode="off" operator="greaterThanOrEqual" allowBlank="1" showInputMessage="1" showErrorMessage="1" error="小数点以下を切り捨て、整数で入力してください。" sqref="O5 O9 O11 O15 O13 O7">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85" zoomScaleNormal="55" zoomScaleSheetLayoutView="85" workbookViewId="0">
      <selection activeCell="I42" sqref="I42"/>
    </sheetView>
  </sheetViews>
  <sheetFormatPr defaultColWidth="4.875" defaultRowHeight="18.75" x14ac:dyDescent="0.15"/>
  <cols>
    <col min="1" max="1" width="2.25" style="1" customWidth="1"/>
    <col min="2" max="2" width="4.125" style="1" customWidth="1"/>
    <col min="3" max="3" width="26.875" style="1" customWidth="1"/>
    <col min="4" max="4" width="14" style="1" customWidth="1"/>
    <col min="5" max="5" width="7.375" style="1" customWidth="1"/>
    <col min="6" max="6" width="4.875" style="1" customWidth="1"/>
    <col min="7" max="7" width="29.5" style="1" customWidth="1"/>
    <col min="8" max="8" width="14" style="1" customWidth="1"/>
    <col min="9" max="9" width="7.375" style="1" customWidth="1"/>
    <col min="10" max="10" width="31.375" style="1" customWidth="1"/>
    <col min="11" max="11" width="3.125" style="1" customWidth="1"/>
    <col min="12" max="249" width="9" style="1" customWidth="1"/>
    <col min="250" max="250" width="2.25" style="1" customWidth="1"/>
    <col min="251" max="251" width="4.875" style="1" customWidth="1"/>
    <col min="252" max="252" width="25.875" style="1" customWidth="1"/>
    <col min="253" max="253" width="4.875" style="1" customWidth="1"/>
    <col min="254" max="254" width="25.875" style="1" customWidth="1"/>
    <col min="255" max="255" width="4.875" style="1" customWidth="1"/>
    <col min="256" max="256" width="25.875" style="1" customWidth="1"/>
    <col min="257" max="16384" width="4.875" style="1"/>
  </cols>
  <sheetData>
    <row r="1" spans="2:10" x14ac:dyDescent="0.15">
      <c r="B1" s="1" t="s">
        <v>1297</v>
      </c>
    </row>
    <row r="2" spans="2:10" ht="22.5" x14ac:dyDescent="0.15">
      <c r="B2" s="18" t="s">
        <v>1298</v>
      </c>
      <c r="C2" s="19"/>
      <c r="D2" s="19"/>
      <c r="E2" s="19"/>
      <c r="F2" s="19"/>
      <c r="G2" s="19"/>
      <c r="H2" s="19"/>
      <c r="I2" s="19"/>
      <c r="J2" s="19" t="s">
        <v>1136</v>
      </c>
    </row>
    <row r="3" spans="2:10" s="45" customFormat="1" ht="24" customHeight="1" x14ac:dyDescent="0.15">
      <c r="J3" s="647"/>
    </row>
    <row r="4" spans="2:10" s="14" customFormat="1" ht="14.25" customHeight="1" x14ac:dyDescent="0.15">
      <c r="B4" s="22"/>
      <c r="C4" s="22"/>
      <c r="D4" s="345"/>
      <c r="E4" s="22"/>
      <c r="F4" s="19"/>
      <c r="G4" s="22"/>
      <c r="H4" s="345"/>
      <c r="I4" s="22"/>
      <c r="J4" s="24"/>
    </row>
    <row r="5" spans="2:10" x14ac:dyDescent="0.15">
      <c r="B5" s="25"/>
      <c r="C5" s="26"/>
      <c r="D5" s="27"/>
      <c r="E5" s="27"/>
      <c r="F5" s="27"/>
      <c r="G5" s="27"/>
      <c r="H5" s="27"/>
      <c r="I5" s="27"/>
      <c r="J5" s="325"/>
    </row>
    <row r="6" spans="2:10" x14ac:dyDescent="0.15">
      <c r="B6" s="25"/>
      <c r="C6" s="29"/>
      <c r="J6" s="25"/>
    </row>
    <row r="7" spans="2:10" x14ac:dyDescent="0.15">
      <c r="B7" s="25"/>
      <c r="C7" s="29"/>
      <c r="J7" s="25"/>
    </row>
    <row r="8" spans="2:10" x14ac:dyDescent="0.15">
      <c r="B8" s="25"/>
      <c r="C8" s="29"/>
      <c r="J8" s="25"/>
    </row>
    <row r="9" spans="2:10" x14ac:dyDescent="0.15">
      <c r="B9" s="25"/>
      <c r="C9" s="29"/>
      <c r="J9" s="25"/>
    </row>
    <row r="10" spans="2:10" x14ac:dyDescent="0.15">
      <c r="B10" s="25"/>
      <c r="C10" s="29"/>
      <c r="J10" s="25"/>
    </row>
    <row r="11" spans="2:10" x14ac:dyDescent="0.15">
      <c r="B11" s="25"/>
      <c r="C11" s="29"/>
      <c r="J11" s="25"/>
    </row>
    <row r="12" spans="2:10" x14ac:dyDescent="0.15">
      <c r="B12" s="25"/>
      <c r="C12" s="29"/>
      <c r="J12" s="25"/>
    </row>
    <row r="13" spans="2:10" x14ac:dyDescent="0.15">
      <c r="B13" s="25"/>
      <c r="C13" s="29"/>
      <c r="J13" s="25"/>
    </row>
    <row r="14" spans="2:10" x14ac:dyDescent="0.15">
      <c r="B14" s="25"/>
      <c r="C14" s="29"/>
      <c r="J14" s="25"/>
    </row>
    <row r="15" spans="2:10" x14ac:dyDescent="0.15">
      <c r="B15" s="25"/>
      <c r="C15" s="29"/>
      <c r="J15" s="25"/>
    </row>
    <row r="16" spans="2:10" x14ac:dyDescent="0.15">
      <c r="B16" s="25"/>
      <c r="C16" s="29"/>
      <c r="J16" s="25"/>
    </row>
    <row r="17" spans="2:10" x14ac:dyDescent="0.15">
      <c r="B17" s="25"/>
      <c r="C17" s="29"/>
      <c r="J17" s="25"/>
    </row>
    <row r="18" spans="2:10" x14ac:dyDescent="0.15">
      <c r="B18" s="25"/>
      <c r="C18" s="29"/>
      <c r="J18" s="25"/>
    </row>
    <row r="19" spans="2:10" x14ac:dyDescent="0.15">
      <c r="B19" s="25"/>
      <c r="C19" s="29"/>
      <c r="J19" s="25"/>
    </row>
    <row r="20" spans="2:10" x14ac:dyDescent="0.15">
      <c r="B20" s="25"/>
      <c r="C20" s="29"/>
      <c r="J20" s="25"/>
    </row>
    <row r="21" spans="2:10" x14ac:dyDescent="0.15">
      <c r="B21" s="25"/>
      <c r="C21" s="29"/>
      <c r="J21" s="25"/>
    </row>
    <row r="22" spans="2:10" x14ac:dyDescent="0.15">
      <c r="B22" s="25"/>
      <c r="C22" s="29"/>
      <c r="J22" s="25"/>
    </row>
    <row r="23" spans="2:10" x14ac:dyDescent="0.15">
      <c r="B23" s="25"/>
      <c r="C23" s="29"/>
      <c r="J23" s="25"/>
    </row>
    <row r="24" spans="2:10" x14ac:dyDescent="0.15">
      <c r="B24" s="25"/>
      <c r="C24" s="29"/>
      <c r="J24" s="25"/>
    </row>
    <row r="25" spans="2:10" x14ac:dyDescent="0.15">
      <c r="B25" s="25"/>
      <c r="C25" s="29"/>
      <c r="J25" s="25"/>
    </row>
    <row r="26" spans="2:10" x14ac:dyDescent="0.15">
      <c r="B26" s="25"/>
      <c r="C26" s="29"/>
      <c r="J26" s="25"/>
    </row>
    <row r="27" spans="2:10" x14ac:dyDescent="0.15">
      <c r="B27" s="25"/>
      <c r="C27" s="29"/>
      <c r="J27" s="25"/>
    </row>
    <row r="28" spans="2:10" x14ac:dyDescent="0.15">
      <c r="B28" s="25"/>
      <c r="C28" s="29"/>
      <c r="J28" s="25"/>
    </row>
    <row r="29" spans="2:10" x14ac:dyDescent="0.15">
      <c r="B29" s="25"/>
      <c r="C29" s="29"/>
      <c r="J29" s="25"/>
    </row>
    <row r="30" spans="2:10" x14ac:dyDescent="0.15">
      <c r="B30" s="25"/>
      <c r="C30" s="29"/>
      <c r="J30" s="25"/>
    </row>
    <row r="31" spans="2:10" x14ac:dyDescent="0.15">
      <c r="B31" s="25"/>
      <c r="C31" s="30"/>
      <c r="D31" s="31"/>
      <c r="E31" s="31"/>
      <c r="F31" s="31"/>
      <c r="G31" s="31"/>
      <c r="H31" s="31"/>
      <c r="I31" s="31"/>
      <c r="J31" s="32"/>
    </row>
    <row r="32" spans="2:10" x14ac:dyDescent="0.15">
      <c r="C32" s="1" t="s">
        <v>1299</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0"/>
  <sheetViews>
    <sheetView view="pageBreakPreview" zoomScale="89" zoomScaleNormal="100" zoomScaleSheetLayoutView="89" workbookViewId="0">
      <selection activeCell="J26" sqref="J26"/>
    </sheetView>
  </sheetViews>
  <sheetFormatPr defaultColWidth="3.625" defaultRowHeight="20.100000000000001" customHeight="1" x14ac:dyDescent="0.15"/>
  <cols>
    <col min="1" max="1" width="2.25" style="59" customWidth="1"/>
    <col min="2" max="2" width="4.125" style="59" customWidth="1"/>
    <col min="3" max="3" width="11.625" style="59" customWidth="1"/>
    <col min="4" max="4" width="5.875" style="59" customWidth="1"/>
    <col min="5" max="5" width="6.625" style="59" customWidth="1"/>
    <col min="6" max="6" width="14.75" style="59" customWidth="1"/>
    <col min="7" max="8" width="23.875" style="59" customWidth="1"/>
    <col min="9" max="9" width="7.75" style="59" customWidth="1"/>
    <col min="10" max="10" width="9.75" style="59" customWidth="1"/>
    <col min="11" max="11" width="13.5" style="59" customWidth="1"/>
    <col min="12" max="12" width="7.125" style="59" customWidth="1"/>
    <col min="13" max="13" width="2" style="59" customWidth="1"/>
    <col min="14" max="16384" width="3.625" style="59"/>
  </cols>
  <sheetData>
    <row r="1" spans="2:12" ht="20.100000000000001" customHeight="1" x14ac:dyDescent="0.15">
      <c r="B1" s="369" t="s">
        <v>1175</v>
      </c>
      <c r="L1" s="370" t="s">
        <v>1176</v>
      </c>
    </row>
    <row r="2" spans="2:12" ht="18" customHeight="1" x14ac:dyDescent="0.15">
      <c r="B2" s="369" t="s">
        <v>1177</v>
      </c>
      <c r="C2" s="369"/>
      <c r="D2" s="369"/>
      <c r="E2" s="369"/>
      <c r="J2" s="1823" t="s">
        <v>1178</v>
      </c>
      <c r="K2" s="1823"/>
      <c r="L2" s="1823"/>
    </row>
    <row r="3" spans="2:12" ht="18" customHeight="1" x14ac:dyDescent="0.15">
      <c r="B3" s="208"/>
      <c r="H3" s="117" t="s">
        <v>801</v>
      </c>
      <c r="J3" s="243"/>
      <c r="K3" s="243"/>
      <c r="L3" s="239" t="str">
        <f>'はじめに（PC）'!D4&amp;""</f>
        <v/>
      </c>
    </row>
    <row r="4" spans="2:12" ht="22.5" customHeight="1" x14ac:dyDescent="0.15">
      <c r="B4" s="1816" t="s">
        <v>513</v>
      </c>
      <c r="C4" s="1816"/>
      <c r="D4" s="1816"/>
      <c r="E4" s="1816"/>
      <c r="F4" s="1816"/>
      <c r="G4" s="1816"/>
      <c r="H4" s="1816"/>
      <c r="I4" s="1816"/>
      <c r="J4" s="1816"/>
      <c r="K4" s="1816"/>
      <c r="L4" s="1816"/>
    </row>
    <row r="5" spans="2:12" ht="17.25" customHeight="1" x14ac:dyDescent="0.15">
      <c r="B5" s="60" t="s">
        <v>514</v>
      </c>
      <c r="C5" s="61"/>
      <c r="D5" s="61"/>
      <c r="E5" s="61"/>
      <c r="F5" s="61"/>
      <c r="G5" s="61"/>
      <c r="H5" s="61"/>
      <c r="I5" s="61"/>
      <c r="J5" s="61"/>
      <c r="K5" s="61"/>
      <c r="L5" s="62"/>
    </row>
    <row r="6" spans="2:12" ht="17.25" customHeight="1" x14ac:dyDescent="0.15">
      <c r="B6" s="1817" t="s">
        <v>1146</v>
      </c>
      <c r="C6" s="1818"/>
      <c r="D6" s="1818"/>
      <c r="E6" s="1818"/>
      <c r="F6" s="1818"/>
      <c r="G6" s="1818"/>
      <c r="H6" s="1818"/>
      <c r="I6" s="1818"/>
      <c r="J6" s="1818"/>
      <c r="K6" s="1818"/>
      <c r="L6" s="1819"/>
    </row>
    <row r="7" spans="2:12" ht="17.25" customHeight="1" x14ac:dyDescent="0.15">
      <c r="B7" s="1817" t="s">
        <v>1147</v>
      </c>
      <c r="C7" s="1818"/>
      <c r="D7" s="1818"/>
      <c r="E7" s="1818"/>
      <c r="F7" s="1818"/>
      <c r="G7" s="1818"/>
      <c r="H7" s="1818"/>
      <c r="I7" s="1818"/>
      <c r="J7" s="1818"/>
      <c r="K7" s="1818"/>
      <c r="L7" s="1819"/>
    </row>
    <row r="8" spans="2:12" ht="17.25" customHeight="1" x14ac:dyDescent="0.15">
      <c r="B8" s="1820" t="s">
        <v>809</v>
      </c>
      <c r="C8" s="1821"/>
      <c r="D8" s="1821"/>
      <c r="E8" s="1821"/>
      <c r="F8" s="1821"/>
      <c r="G8" s="1821"/>
      <c r="H8" s="1821"/>
      <c r="I8" s="1821"/>
      <c r="J8" s="1821"/>
      <c r="K8" s="1821"/>
      <c r="L8" s="1822"/>
    </row>
    <row r="9" spans="2:12" ht="24" customHeight="1" x14ac:dyDescent="0.15">
      <c r="B9" s="59" t="s">
        <v>515</v>
      </c>
    </row>
    <row r="10" spans="2:12" ht="41.25" customHeight="1" x14ac:dyDescent="0.15">
      <c r="B10" s="63" t="s">
        <v>516</v>
      </c>
      <c r="C10" s="63" t="s">
        <v>517</v>
      </c>
      <c r="D10" s="63" t="s">
        <v>518</v>
      </c>
      <c r="E10" s="63" t="s">
        <v>733</v>
      </c>
      <c r="F10" s="63" t="s">
        <v>519</v>
      </c>
      <c r="G10" s="63" t="s">
        <v>520</v>
      </c>
      <c r="H10" s="63" t="s">
        <v>521</v>
      </c>
      <c r="I10" s="63" t="s">
        <v>522</v>
      </c>
      <c r="J10" s="64" t="s">
        <v>523</v>
      </c>
      <c r="K10" s="63" t="s">
        <v>810</v>
      </c>
      <c r="L10" s="65" t="s">
        <v>524</v>
      </c>
    </row>
    <row r="11" spans="2:12" ht="60" customHeight="1" x14ac:dyDescent="0.15">
      <c r="B11" s="66">
        <v>1</v>
      </c>
      <c r="C11" s="274"/>
      <c r="D11" s="275"/>
      <c r="E11" s="276"/>
      <c r="F11" s="277"/>
      <c r="G11" s="277"/>
      <c r="H11" s="277"/>
      <c r="I11" s="278"/>
      <c r="J11" s="276"/>
      <c r="K11" s="279"/>
      <c r="L11" s="280"/>
    </row>
    <row r="12" spans="2:12" ht="60" customHeight="1" x14ac:dyDescent="0.15">
      <c r="B12" s="66">
        <v>2</v>
      </c>
      <c r="C12" s="274"/>
      <c r="D12" s="275"/>
      <c r="E12" s="275"/>
      <c r="F12" s="277"/>
      <c r="G12" s="277"/>
      <c r="H12" s="277"/>
      <c r="I12" s="278"/>
      <c r="J12" s="276"/>
      <c r="K12" s="279"/>
      <c r="L12" s="280"/>
    </row>
    <row r="13" spans="2:12" ht="60" customHeight="1" x14ac:dyDescent="0.15">
      <c r="B13" s="66">
        <v>3</v>
      </c>
      <c r="C13" s="274"/>
      <c r="D13" s="275"/>
      <c r="E13" s="275"/>
      <c r="F13" s="277"/>
      <c r="G13" s="277"/>
      <c r="H13" s="277"/>
      <c r="I13" s="278"/>
      <c r="J13" s="276"/>
      <c r="K13" s="279"/>
      <c r="L13" s="280"/>
    </row>
    <row r="14" spans="2:12" ht="60" customHeight="1" x14ac:dyDescent="0.15">
      <c r="B14" s="66">
        <v>4</v>
      </c>
      <c r="C14" s="274"/>
      <c r="D14" s="275"/>
      <c r="E14" s="276"/>
      <c r="F14" s="277"/>
      <c r="G14" s="277"/>
      <c r="H14" s="277"/>
      <c r="I14" s="278"/>
      <c r="J14" s="276"/>
      <c r="K14" s="279"/>
      <c r="L14" s="280"/>
    </row>
    <row r="15" spans="2:12" ht="28.5" customHeight="1" x14ac:dyDescent="0.15">
      <c r="B15" s="69">
        <v>5</v>
      </c>
      <c r="C15" s="67"/>
      <c r="D15" s="70"/>
      <c r="E15" s="70"/>
      <c r="F15" s="70"/>
      <c r="G15" s="70"/>
      <c r="H15" s="70"/>
      <c r="I15" s="70"/>
      <c r="J15" s="70"/>
      <c r="K15" s="70"/>
      <c r="L15" s="68"/>
    </row>
    <row r="16" spans="2:12" ht="20.100000000000001" customHeight="1" x14ac:dyDescent="0.15">
      <c r="B16" s="71" t="s">
        <v>760</v>
      </c>
    </row>
    <row r="17" spans="2:12" ht="20.100000000000001" customHeight="1" x14ac:dyDescent="0.15">
      <c r="B17" s="71" t="s">
        <v>811</v>
      </c>
    </row>
    <row r="18" spans="2:12" ht="28.5" customHeight="1" x14ac:dyDescent="0.15">
      <c r="B18" s="59" t="s">
        <v>525</v>
      </c>
    </row>
    <row r="19" spans="2:12" ht="20.100000000000001" customHeight="1" x14ac:dyDescent="0.15">
      <c r="B19" s="71" t="s">
        <v>526</v>
      </c>
    </row>
    <row r="20" spans="2:12" ht="20.100000000000001" customHeight="1" x14ac:dyDescent="0.15">
      <c r="B20" s="72"/>
      <c r="C20" s="73"/>
      <c r="D20" s="73"/>
      <c r="E20" s="73"/>
      <c r="F20" s="73"/>
      <c r="G20" s="73"/>
      <c r="H20" s="73"/>
      <c r="I20" s="73"/>
      <c r="J20" s="73"/>
      <c r="K20" s="73"/>
      <c r="L20" s="74"/>
    </row>
    <row r="21" spans="2:12" ht="20.100000000000001" customHeight="1" x14ac:dyDescent="0.15">
      <c r="B21" s="75"/>
      <c r="L21" s="76"/>
    </row>
    <row r="22" spans="2:12" ht="20.100000000000001" customHeight="1" x14ac:dyDescent="0.15">
      <c r="B22" s="75"/>
      <c r="L22" s="76"/>
    </row>
    <row r="23" spans="2:12" ht="20.100000000000001" customHeight="1" x14ac:dyDescent="0.15">
      <c r="B23" s="75"/>
      <c r="L23" s="76"/>
    </row>
    <row r="24" spans="2:12" ht="20.100000000000001" customHeight="1" x14ac:dyDescent="0.15">
      <c r="B24" s="75"/>
      <c r="L24" s="76"/>
    </row>
    <row r="25" spans="2:12" ht="20.100000000000001" customHeight="1" x14ac:dyDescent="0.15">
      <c r="B25" s="75"/>
      <c r="L25" s="76"/>
    </row>
    <row r="26" spans="2:12" ht="20.100000000000001" customHeight="1" x14ac:dyDescent="0.15">
      <c r="B26" s="75"/>
      <c r="L26" s="76"/>
    </row>
    <row r="27" spans="2:12" ht="20.100000000000001" customHeight="1" x14ac:dyDescent="0.15">
      <c r="B27" s="75"/>
      <c r="L27" s="76"/>
    </row>
    <row r="28" spans="2:12" ht="20.100000000000001" customHeight="1" x14ac:dyDescent="0.15">
      <c r="B28" s="75"/>
      <c r="L28" s="76"/>
    </row>
    <row r="29" spans="2:12" ht="20.100000000000001" customHeight="1" x14ac:dyDescent="0.15">
      <c r="B29" s="75"/>
      <c r="L29" s="76"/>
    </row>
    <row r="30" spans="2:12" ht="20.100000000000001" customHeight="1" x14ac:dyDescent="0.15">
      <c r="B30" s="75"/>
      <c r="L30" s="76"/>
    </row>
    <row r="31" spans="2:12" ht="20.100000000000001" customHeight="1" x14ac:dyDescent="0.15">
      <c r="B31" s="75"/>
      <c r="L31" s="76"/>
    </row>
    <row r="32" spans="2:12" ht="20.100000000000001" customHeight="1" x14ac:dyDescent="0.15">
      <c r="B32" s="75"/>
      <c r="L32" s="76"/>
    </row>
    <row r="33" spans="2:12" ht="20.100000000000001" customHeight="1" x14ac:dyDescent="0.15">
      <c r="B33" s="75"/>
      <c r="L33" s="76"/>
    </row>
    <row r="34" spans="2:12" ht="20.100000000000001" customHeight="1" x14ac:dyDescent="0.15">
      <c r="B34" s="75"/>
      <c r="L34" s="76"/>
    </row>
    <row r="35" spans="2:12" ht="20.100000000000001" customHeight="1" x14ac:dyDescent="0.15">
      <c r="B35" s="75"/>
      <c r="L35" s="76"/>
    </row>
    <row r="36" spans="2:12" ht="20.100000000000001" customHeight="1" x14ac:dyDescent="0.15">
      <c r="B36" s="75"/>
      <c r="L36" s="76"/>
    </row>
    <row r="37" spans="2:12" ht="20.100000000000001" customHeight="1" x14ac:dyDescent="0.15">
      <c r="B37" s="75"/>
      <c r="L37" s="76"/>
    </row>
    <row r="38" spans="2:12" ht="20.100000000000001" customHeight="1" x14ac:dyDescent="0.15">
      <c r="B38" s="75"/>
      <c r="L38" s="76"/>
    </row>
    <row r="39" spans="2:12" ht="20.100000000000001" customHeight="1" x14ac:dyDescent="0.15">
      <c r="B39" s="75"/>
      <c r="L39" s="76"/>
    </row>
    <row r="40" spans="2:12" ht="20.100000000000001" customHeight="1" x14ac:dyDescent="0.15">
      <c r="B40" s="77"/>
      <c r="C40" s="78"/>
      <c r="D40" s="78"/>
      <c r="E40" s="78"/>
      <c r="F40" s="78"/>
      <c r="G40" s="78"/>
      <c r="H40" s="78"/>
      <c r="I40" s="78"/>
      <c r="J40" s="78"/>
      <c r="K40" s="78"/>
      <c r="L40" s="79"/>
    </row>
  </sheetData>
  <mergeCells count="5">
    <mergeCell ref="B4:L4"/>
    <mergeCell ref="B6:L6"/>
    <mergeCell ref="B7:L7"/>
    <mergeCell ref="B8:L8"/>
    <mergeCell ref="J2:L2"/>
  </mergeCells>
  <phoneticPr fontId="4"/>
  <pageMargins left="0.70866141732283472" right="0.70866141732283472" top="0.74803149606299213" bottom="0.74803149606299213" header="0.31496062992125984" footer="0.31496062992125984"/>
  <pageSetup paperSize="9" scale="99" orientation="landscape" cellComments="asDisplayed" r:id="rId1"/>
  <rowBreaks count="1" manualBreakCount="1">
    <brk id="17"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28"/>
  <sheetViews>
    <sheetView view="pageBreakPreview" zoomScaleNormal="100" zoomScaleSheetLayoutView="100" workbookViewId="0">
      <selection activeCell="B22" sqref="B22"/>
    </sheetView>
  </sheetViews>
  <sheetFormatPr defaultColWidth="9" defaultRowHeight="13.5" x14ac:dyDescent="0.15"/>
  <cols>
    <col min="1" max="1" width="42.5" style="46" customWidth="1"/>
    <col min="2" max="2" width="46.25" style="46" customWidth="1"/>
    <col min="3" max="16384" width="9" style="46"/>
  </cols>
  <sheetData>
    <row r="1" spans="1:2" ht="21" customHeight="1" x14ac:dyDescent="0.15">
      <c r="A1" s="1828" t="s">
        <v>705</v>
      </c>
      <c r="B1" s="1828"/>
    </row>
    <row r="2" spans="1:2" ht="21" customHeight="1" x14ac:dyDescent="0.15">
      <c r="A2" s="346" t="s">
        <v>1177</v>
      </c>
      <c r="B2" s="371" t="s">
        <v>1176</v>
      </c>
    </row>
    <row r="3" spans="1:2" ht="23.25" customHeight="1" x14ac:dyDescent="0.15">
      <c r="A3" s="1829" t="s">
        <v>95</v>
      </c>
      <c r="B3" s="1829"/>
    </row>
    <row r="4" spans="1:2" ht="15" customHeight="1" x14ac:dyDescent="0.15">
      <c r="A4" s="1830"/>
      <c r="B4" s="1830"/>
    </row>
    <row r="5" spans="1:2" ht="78.75" customHeight="1" x14ac:dyDescent="0.15">
      <c r="A5" s="1831" t="s">
        <v>749</v>
      </c>
      <c r="B5" s="1831"/>
    </row>
    <row r="6" spans="1:2" ht="24.75" customHeight="1" x14ac:dyDescent="0.15">
      <c r="A6" s="1825" t="s">
        <v>96</v>
      </c>
      <c r="B6" s="1825"/>
    </row>
    <row r="7" spans="1:2" ht="21" customHeight="1" x14ac:dyDescent="0.15">
      <c r="A7" s="1827" t="s">
        <v>97</v>
      </c>
      <c r="B7" s="1827"/>
    </row>
    <row r="8" spans="1:2" ht="39" customHeight="1" x14ac:dyDescent="0.15">
      <c r="A8" s="1826" t="s">
        <v>642</v>
      </c>
      <c r="B8" s="1826"/>
    </row>
    <row r="9" spans="1:2" ht="39" customHeight="1" x14ac:dyDescent="0.15">
      <c r="A9" s="1826" t="s">
        <v>750</v>
      </c>
      <c r="B9" s="1826"/>
    </row>
    <row r="10" spans="1:2" ht="10.5" customHeight="1" x14ac:dyDescent="0.15">
      <c r="A10" s="1825"/>
      <c r="B10" s="1825"/>
    </row>
    <row r="11" spans="1:2" ht="22.5" customHeight="1" x14ac:dyDescent="0.15">
      <c r="A11" s="1827" t="s">
        <v>98</v>
      </c>
      <c r="B11" s="1827"/>
    </row>
    <row r="12" spans="1:2" ht="55.5" customHeight="1" x14ac:dyDescent="0.15">
      <c r="A12" s="1826" t="s">
        <v>643</v>
      </c>
      <c r="B12" s="1826"/>
    </row>
    <row r="13" spans="1:2" ht="69" customHeight="1" x14ac:dyDescent="0.15">
      <c r="A13" s="1824" t="s">
        <v>644</v>
      </c>
      <c r="B13" s="1824"/>
    </row>
    <row r="14" spans="1:2" ht="69" customHeight="1" x14ac:dyDescent="0.15">
      <c r="A14" s="1824" t="s">
        <v>645</v>
      </c>
      <c r="B14" s="1824"/>
    </row>
    <row r="15" spans="1:2" ht="9.75" customHeight="1" x14ac:dyDescent="0.15">
      <c r="A15" s="1825"/>
      <c r="B15" s="1825"/>
    </row>
    <row r="16" spans="1:2" ht="15" customHeight="1" x14ac:dyDescent="0.15">
      <c r="A16" s="1827" t="s">
        <v>99</v>
      </c>
      <c r="B16" s="1827"/>
    </row>
    <row r="17" spans="1:2" ht="40.5" customHeight="1" x14ac:dyDescent="0.15">
      <c r="A17" s="1824" t="s">
        <v>640</v>
      </c>
      <c r="B17" s="1824"/>
    </row>
    <row r="18" spans="1:2" ht="12.75" customHeight="1" x14ac:dyDescent="0.15">
      <c r="A18" s="1825"/>
      <c r="B18" s="1825"/>
    </row>
    <row r="19" spans="1:2" ht="40.5" customHeight="1" x14ac:dyDescent="0.15">
      <c r="A19" s="1824" t="s">
        <v>641</v>
      </c>
      <c r="B19" s="1824"/>
    </row>
    <row r="20" spans="1:2" ht="12" customHeight="1" x14ac:dyDescent="0.15">
      <c r="A20" s="1825"/>
      <c r="B20" s="1825"/>
    </row>
    <row r="21" spans="1:2" ht="27" customHeight="1" x14ac:dyDescent="0.15">
      <c r="A21" s="16" t="s">
        <v>1016</v>
      </c>
    </row>
    <row r="22" spans="1:2" ht="19.5" customHeight="1" x14ac:dyDescent="0.15">
      <c r="A22" s="16"/>
    </row>
    <row r="23" spans="1:2" ht="19.5" customHeight="1" x14ac:dyDescent="0.15">
      <c r="B23" s="17" t="str">
        <f>'はじめに（PC）'!D6&amp;""</f>
        <v/>
      </c>
    </row>
    <row r="24" spans="1:2" ht="22.5" customHeight="1" x14ac:dyDescent="0.15">
      <c r="B24" s="47" t="s">
        <v>250</v>
      </c>
    </row>
    <row r="25" spans="1:2" ht="13.5" customHeight="1" x14ac:dyDescent="0.15">
      <c r="B25" s="17"/>
    </row>
    <row r="26" spans="1:2" ht="22.5" customHeight="1" x14ac:dyDescent="0.15">
      <c r="B26" s="48" t="s">
        <v>100</v>
      </c>
    </row>
    <row r="27" spans="1:2" ht="22.5" customHeight="1" x14ac:dyDescent="0.15">
      <c r="B27" s="47" t="s">
        <v>101</v>
      </c>
    </row>
    <row r="28" spans="1:2" ht="22.5" customHeight="1" x14ac:dyDescent="0.15">
      <c r="B28" s="47" t="s">
        <v>251</v>
      </c>
    </row>
  </sheetData>
  <mergeCells count="19">
    <mergeCell ref="A11:B11"/>
    <mergeCell ref="A1:B1"/>
    <mergeCell ref="A3:B3"/>
    <mergeCell ref="A4:B4"/>
    <mergeCell ref="A5:B5"/>
    <mergeCell ref="A6:B6"/>
    <mergeCell ref="A7:B7"/>
    <mergeCell ref="A8:B8"/>
    <mergeCell ref="A9:B9"/>
    <mergeCell ref="A10:B10"/>
    <mergeCell ref="A17:B17"/>
    <mergeCell ref="A18:B18"/>
    <mergeCell ref="A19:B19"/>
    <mergeCell ref="A20:B20"/>
    <mergeCell ref="A12:B12"/>
    <mergeCell ref="A13:B13"/>
    <mergeCell ref="A14:B14"/>
    <mergeCell ref="A15:B15"/>
    <mergeCell ref="A16:B16"/>
  </mergeCells>
  <phoneticPr fontId="4"/>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W71"/>
  <sheetViews>
    <sheetView view="pageBreakPreview" zoomScale="85" zoomScaleNormal="70" zoomScaleSheetLayoutView="85" workbookViewId="0">
      <selection activeCell="G9" sqref="G9:K9"/>
    </sheetView>
  </sheetViews>
  <sheetFormatPr defaultColWidth="9" defaultRowHeight="18.75" x14ac:dyDescent="0.15"/>
  <cols>
    <col min="1" max="1" width="2.75" style="649" customWidth="1"/>
    <col min="2" max="2" width="7.25" style="649" customWidth="1"/>
    <col min="3" max="3" width="7.75" style="649" customWidth="1"/>
    <col min="4" max="4" width="6.375" style="649" customWidth="1"/>
    <col min="5" max="6" width="7" style="649" customWidth="1"/>
    <col min="7" max="12" width="7.5" style="649" customWidth="1"/>
    <col min="13" max="13" width="9.125" style="649" customWidth="1"/>
    <col min="14" max="14" width="12.5" style="649" hidden="1" customWidth="1"/>
    <col min="15" max="15" width="21" style="649" customWidth="1"/>
    <col min="16" max="16" width="26" style="649" customWidth="1"/>
    <col min="17" max="24" width="7.625" style="649" customWidth="1"/>
    <col min="25" max="16384" width="9" style="649"/>
  </cols>
  <sheetData>
    <row r="1" spans="1:23" ht="24" customHeight="1" x14ac:dyDescent="0.45">
      <c r="A1" s="648" t="s">
        <v>260</v>
      </c>
      <c r="C1" s="650"/>
      <c r="D1" s="650"/>
      <c r="E1" s="650"/>
      <c r="F1" s="650"/>
      <c r="G1" s="650"/>
      <c r="H1" s="650"/>
      <c r="I1" s="650"/>
      <c r="J1" s="650"/>
      <c r="K1" s="650"/>
      <c r="L1" s="650"/>
      <c r="M1" s="650"/>
      <c r="P1" s="379" t="s">
        <v>1174</v>
      </c>
      <c r="Q1" s="650"/>
      <c r="R1" s="650"/>
      <c r="S1" s="650"/>
      <c r="T1" s="650"/>
      <c r="U1" s="650"/>
      <c r="V1" s="650"/>
    </row>
    <row r="2" spans="1:23" ht="24" customHeight="1" x14ac:dyDescent="0.45">
      <c r="A2" s="648" t="s">
        <v>1177</v>
      </c>
      <c r="C2" s="650"/>
      <c r="D2" s="650"/>
      <c r="E2" s="650"/>
      <c r="F2" s="650"/>
      <c r="G2" s="650"/>
      <c r="H2" s="650"/>
      <c r="I2" s="650"/>
      <c r="J2" s="650"/>
      <c r="K2" s="650"/>
      <c r="L2" s="650"/>
      <c r="M2" s="650"/>
      <c r="P2" s="651" t="s">
        <v>801</v>
      </c>
      <c r="Q2" s="650"/>
      <c r="R2" s="650"/>
      <c r="S2" s="650"/>
      <c r="T2" s="650"/>
      <c r="U2" s="650"/>
      <c r="V2" s="650"/>
    </row>
    <row r="3" spans="1:23" ht="27" customHeight="1" x14ac:dyDescent="0.15">
      <c r="C3" s="652"/>
      <c r="D3" s="652"/>
      <c r="E3" s="695" t="s">
        <v>1037</v>
      </c>
      <c r="F3" s="653" t="s">
        <v>426</v>
      </c>
      <c r="G3" s="654" t="s">
        <v>761</v>
      </c>
      <c r="H3" s="652"/>
      <c r="I3" s="652"/>
      <c r="J3" s="652"/>
      <c r="K3" s="652"/>
      <c r="M3" s="652"/>
      <c r="N3" s="652"/>
      <c r="P3" s="239" t="str">
        <f>'はじめに（PC）'!D4&amp;""</f>
        <v/>
      </c>
    </row>
    <row r="4" spans="1:23" ht="27" customHeight="1" x14ac:dyDescent="0.15">
      <c r="B4" s="655" t="s">
        <v>504</v>
      </c>
      <c r="C4" s="656"/>
      <c r="D4" s="656"/>
      <c r="E4" s="656"/>
      <c r="F4" s="656"/>
      <c r="G4" s="656"/>
      <c r="H4" s="656"/>
      <c r="I4" s="656"/>
      <c r="J4" s="656"/>
      <c r="K4" s="656"/>
      <c r="L4" s="656"/>
      <c r="M4" s="655"/>
      <c r="N4" s="656"/>
      <c r="O4" s="656"/>
      <c r="P4" s="656"/>
    </row>
    <row r="5" spans="1:23" ht="63.75" customHeight="1" x14ac:dyDescent="0.15">
      <c r="B5" s="1839" t="s">
        <v>1148</v>
      </c>
      <c r="C5" s="1840"/>
      <c r="D5" s="1840"/>
      <c r="E5" s="1840"/>
      <c r="F5" s="1840"/>
      <c r="G5" s="1840"/>
      <c r="H5" s="1840"/>
      <c r="I5" s="1840"/>
      <c r="J5" s="1840"/>
      <c r="K5" s="1840"/>
      <c r="L5" s="1840"/>
      <c r="M5" s="1840"/>
      <c r="N5" s="1840"/>
      <c r="O5" s="1840"/>
      <c r="P5" s="1840"/>
    </row>
    <row r="6" spans="1:23" ht="19.5" customHeight="1" x14ac:dyDescent="0.15">
      <c r="B6" s="1841" t="s">
        <v>259</v>
      </c>
      <c r="C6" s="1841"/>
      <c r="D6" s="1842" t="s">
        <v>258</v>
      </c>
      <c r="E6" s="1842"/>
      <c r="F6" s="1842"/>
      <c r="G6" s="1843" t="s">
        <v>1149</v>
      </c>
      <c r="H6" s="1844"/>
      <c r="I6" s="1844"/>
      <c r="J6" s="1844"/>
      <c r="K6" s="1844"/>
      <c r="L6" s="1844"/>
      <c r="M6" s="1842" t="s">
        <v>25</v>
      </c>
      <c r="N6" s="1842"/>
      <c r="O6" s="1842"/>
      <c r="P6" s="1841" t="s">
        <v>646</v>
      </c>
      <c r="Q6" s="1836"/>
      <c r="R6" s="1837"/>
      <c r="S6" s="1837"/>
      <c r="T6" s="1837"/>
      <c r="U6" s="1837"/>
      <c r="V6" s="1837"/>
      <c r="W6" s="1837"/>
    </row>
    <row r="7" spans="1:23" ht="18" customHeight="1" x14ac:dyDescent="0.15">
      <c r="B7" s="1841" t="s">
        <v>751</v>
      </c>
      <c r="C7" s="1849" t="s">
        <v>257</v>
      </c>
      <c r="D7" s="1842" t="s">
        <v>94</v>
      </c>
      <c r="E7" s="1841" t="s">
        <v>256</v>
      </c>
      <c r="F7" s="1841" t="s">
        <v>255</v>
      </c>
      <c r="G7" s="1845"/>
      <c r="H7" s="1846"/>
      <c r="I7" s="1846"/>
      <c r="J7" s="1846"/>
      <c r="K7" s="1846"/>
      <c r="L7" s="1846"/>
      <c r="M7" s="1842" t="s">
        <v>274</v>
      </c>
      <c r="N7" s="1841" t="s">
        <v>1102</v>
      </c>
      <c r="O7" s="1842" t="s">
        <v>13</v>
      </c>
      <c r="P7" s="1842"/>
      <c r="Q7" s="1836"/>
      <c r="R7" s="1837"/>
      <c r="S7" s="1837"/>
      <c r="T7" s="1837"/>
      <c r="U7" s="1837"/>
      <c r="V7" s="1837"/>
      <c r="W7" s="1837"/>
    </row>
    <row r="8" spans="1:23" ht="21" customHeight="1" x14ac:dyDescent="0.15">
      <c r="B8" s="1841"/>
      <c r="C8" s="1850"/>
      <c r="D8" s="1842"/>
      <c r="E8" s="1841"/>
      <c r="F8" s="1842"/>
      <c r="G8" s="1847"/>
      <c r="H8" s="1848"/>
      <c r="I8" s="1848"/>
      <c r="J8" s="1848"/>
      <c r="K8" s="1848"/>
      <c r="L8" s="1848"/>
      <c r="M8" s="1842"/>
      <c r="N8" s="1841"/>
      <c r="O8" s="1842"/>
      <c r="P8" s="1842"/>
      <c r="Q8" s="1836"/>
      <c r="R8" s="1837"/>
      <c r="S8" s="1837"/>
      <c r="T8" s="1837"/>
      <c r="U8" s="1837"/>
      <c r="V8" s="1837"/>
      <c r="W8" s="1837"/>
    </row>
    <row r="9" spans="1:23" ht="54.6" customHeight="1" x14ac:dyDescent="0.15">
      <c r="A9" s="658"/>
      <c r="B9" s="659"/>
      <c r="C9" s="981"/>
      <c r="D9" s="660"/>
      <c r="E9" s="660"/>
      <c r="F9" s="959">
        <f>SUM(D9+E9)</f>
        <v>0</v>
      </c>
      <c r="G9" s="999"/>
      <c r="H9" s="999"/>
      <c r="I9" s="999"/>
      <c r="J9" s="999"/>
      <c r="K9" s="999"/>
      <c r="L9" s="999"/>
      <c r="M9" s="957" t="str">
        <f>IF(G9="","",(IFERROR(VLOOKUP($G9,【選択肢】!$K$3:$O$88,2,)," ")&amp;IF(H9="","",","&amp;IFERROR(VLOOKUP($H9,【選択肢】!$K$3:$O$88,2,)," ")&amp;IF(I9="","",","&amp;IFERROR(VLOOKUP($I9,【選択肢】!$K$3:$O$88,2,)," ")&amp;IF(J9="","",","&amp;IFERROR(VLOOKUP($J9,【選択肢】!$K$3:$O$88,2,)," ")&amp;IF(K9="","",","&amp;IFERROR(VLOOKUP($K9,【選択肢】!$K$3:$O$88,2,)," ")&amp;IF(L9="","",","&amp;IFERROR(VLOOKUP($L9,【選択肢】!$K$3:$O$88,2,)," "))))))))</f>
        <v/>
      </c>
      <c r="N9" s="957" t="str">
        <f>IF(G9="","",(IFERROR(VLOOKUP($G9,【選択肢】!$K$3:$O$88,4,)," ")&amp;IF(H9="","",","&amp;IFERROR(VLOOKUP($H9,【選択肢】!$K$3:$O$88,4,)," ")&amp;IF(I9="","",","&amp;IFERROR(VLOOKUP($I9,【選択肢】!$K$3:$O$88,4,)," ")&amp;IF(J9="","",","&amp;IFERROR(VLOOKUP($J9,【選択肢】!$K$3:$O$88,4,)," ")&amp;IF(K9="","",","&amp;IFERROR(VLOOKUP($K9,【選択肢】!$K$3:$O$88,4,)," ")&amp;IF(L9="","",","&amp;IFERROR(VLOOKUP($L9,【選択肢】!$K$3:$O$88,4,)," "))))))))</f>
        <v/>
      </c>
      <c r="O9" s="957" t="str">
        <f>IF(G9="","",(IFERROR(VLOOKUP($G9,【選択肢】!$K$3:$O$88,5,)," ")&amp;IF(H9="","",","&amp;IFERROR(VLOOKUP($H9,【選択肢】!$K$3:$O$88,5,)," ")&amp;IF(I9="","",","&amp;IFERROR(VLOOKUP($I9,【選択肢】!$K$3:$O$88,5,)," ")&amp;IF(J9="","",","&amp;IFERROR(VLOOKUP($J9,【選択肢】!$K$3:$O$88,5,)," ")&amp;IF(K9="","",","&amp;IFERROR(VLOOKUP($K9,【選択肢】!$K$3:$O$88,5,)," ")&amp;IF(L9="","",","&amp;IFERROR(VLOOKUP($L9,【選択肢】!$K$3:$O$88,5,)," "))))))))</f>
        <v/>
      </c>
      <c r="P9" s="661"/>
      <c r="Q9" s="662"/>
      <c r="R9" s="658"/>
      <c r="S9" s="658"/>
      <c r="T9" s="658"/>
      <c r="U9" s="658"/>
      <c r="V9" s="658"/>
      <c r="W9" s="658"/>
    </row>
    <row r="10" spans="1:23" ht="21.95" customHeight="1" x14ac:dyDescent="0.15">
      <c r="B10" s="663"/>
      <c r="C10" s="982"/>
      <c r="D10" s="664"/>
      <c r="E10" s="664"/>
      <c r="F10" s="960">
        <f>SUM(D10+E10)</f>
        <v>0</v>
      </c>
      <c r="G10" s="999"/>
      <c r="H10" s="999"/>
      <c r="I10" s="999"/>
      <c r="J10" s="999"/>
      <c r="K10" s="999"/>
      <c r="L10" s="999"/>
      <c r="M10" s="957" t="str">
        <f>IF(G10="","",(IFERROR(VLOOKUP($G10,【選択肢】!$K$3:$O$88,2,)," ")&amp;IF(H10="","",","&amp;IFERROR(VLOOKUP($H10,【選択肢】!$K$3:$O$88,2,)," ")&amp;IF(I10="","",","&amp;IFERROR(VLOOKUP($I10,【選択肢】!$K$3:$O$88,2,)," ")&amp;IF(J10="","",","&amp;IFERROR(VLOOKUP($J10,【選択肢】!$K$3:$O$88,2,)," ")&amp;IF(K10="","",","&amp;IFERROR(VLOOKUP($K10,【選択肢】!$K$3:$O$88,2,)," ")&amp;IF(L10="","",","&amp;IFERROR(VLOOKUP($L10,【選択肢】!$K$3:$O$88,2,)," "))))))))</f>
        <v/>
      </c>
      <c r="N10" s="957" t="str">
        <f>IF(G10="","",(IFERROR(VLOOKUP($G10,【選択肢】!$K$3:$O$88,4,)," ")&amp;IF(H10="","",","&amp;IFERROR(VLOOKUP($H10,【選択肢】!$K$3:$O$88,4,)," ")&amp;IF(I10="","",","&amp;IFERROR(VLOOKUP($I10,【選択肢】!$K$3:$O$88,4,)," ")&amp;IF(J10="","",","&amp;IFERROR(VLOOKUP($J10,【選択肢】!$K$3:$O$88,4,)," ")&amp;IF(K10="","",","&amp;IFERROR(VLOOKUP($K10,【選択肢】!$K$3:$O$88,4,)," ")&amp;IF(L10="","",","&amp;IFERROR(VLOOKUP($L10,【選択肢】!$K$3:$O$88,4,)," "))))))))</f>
        <v/>
      </c>
      <c r="O10" s="957" t="str">
        <f>IF(G10="","",(IFERROR(VLOOKUP($G10,【選択肢】!$K$3:$O$88,5,)," ")&amp;IF(H10="","",","&amp;IFERROR(VLOOKUP($H10,【選択肢】!$K$3:$O$88,5,)," ")&amp;IF(I10="","",","&amp;IFERROR(VLOOKUP($I10,【選択肢】!$K$3:$O$88,5,)," ")&amp;IF(J10="","",","&amp;IFERROR(VLOOKUP($J10,【選択肢】!$K$3:$O$88,5,)," ")&amp;IF(K10="","",","&amp;IFERROR(VLOOKUP($K10,【選択肢】!$K$3:$O$88,5,)," ")&amp;IF(L10="","",","&amp;IFERROR(VLOOKUP($L10,【選択肢】!$K$3:$O$88,5,)," "))))))))</f>
        <v/>
      </c>
      <c r="P10" s="665"/>
      <c r="Q10" s="662"/>
      <c r="R10" s="658"/>
      <c r="S10" s="658"/>
      <c r="T10" s="658"/>
      <c r="U10" s="658"/>
      <c r="V10" s="658"/>
      <c r="W10" s="658"/>
    </row>
    <row r="11" spans="1:23" ht="21.95" customHeight="1" x14ac:dyDescent="0.15">
      <c r="B11" s="663"/>
      <c r="C11" s="983"/>
      <c r="D11" s="664"/>
      <c r="E11" s="666"/>
      <c r="F11" s="960">
        <f>SUM(D11+E11)</f>
        <v>0</v>
      </c>
      <c r="G11" s="999"/>
      <c r="H11" s="999"/>
      <c r="I11" s="999"/>
      <c r="J11" s="999"/>
      <c r="K11" s="999"/>
      <c r="L11" s="999"/>
      <c r="M11" s="957" t="str">
        <f>IF(G11="","",(IFERROR(VLOOKUP($G11,【選択肢】!$K$3:$O$88,2,)," ")&amp;IF(H11="","",","&amp;IFERROR(VLOOKUP($H11,【選択肢】!$K$3:$O$88,2,)," ")&amp;IF(I11="","",","&amp;IFERROR(VLOOKUP($I11,【選択肢】!$K$3:$O$88,2,)," ")&amp;IF(J11="","",","&amp;IFERROR(VLOOKUP($J11,【選択肢】!$K$3:$O$88,2,)," ")&amp;IF(K11="","",","&amp;IFERROR(VLOOKUP($K11,【選択肢】!$K$3:$O$88,2,)," ")&amp;IF(L11="","",","&amp;IFERROR(VLOOKUP($L11,【選択肢】!$K$3:$O$88,2,)," "))))))))</f>
        <v/>
      </c>
      <c r="N11" s="957" t="str">
        <f>IF(G11="","",(IFERROR(VLOOKUP($G11,【選択肢】!$K$3:$O$88,4,)," ")&amp;IF(H11="","",","&amp;IFERROR(VLOOKUP($H11,【選択肢】!$K$3:$O$88,4,)," ")&amp;IF(I11="","",","&amp;IFERROR(VLOOKUP($I11,【選択肢】!$K$3:$O$88,4,)," ")&amp;IF(J11="","",","&amp;IFERROR(VLOOKUP($J11,【選択肢】!$K$3:$O$88,4,)," ")&amp;IF(K11="","",","&amp;IFERROR(VLOOKUP($K11,【選択肢】!$K$3:$O$88,4,)," ")&amp;IF(L11="","",","&amp;IFERROR(VLOOKUP($L11,【選択肢】!$K$3:$O$88,4,)," "))))))))</f>
        <v/>
      </c>
      <c r="O11" s="957" t="str">
        <f>IF(G11="","",(IFERROR(VLOOKUP($G11,【選択肢】!$K$3:$O$88,5,)," ")&amp;IF(H11="","",","&amp;IFERROR(VLOOKUP($H11,【選択肢】!$K$3:$O$88,5,)," ")&amp;IF(I11="","",","&amp;IFERROR(VLOOKUP($I11,【選択肢】!$K$3:$O$88,5,)," ")&amp;IF(J11="","",","&amp;IFERROR(VLOOKUP($J11,【選択肢】!$K$3:$O$88,5,)," ")&amp;IF(K11="","",","&amp;IFERROR(VLOOKUP($K11,【選択肢】!$K$3:$O$88,5,)," ")&amp;IF(L11="","",","&amp;IFERROR(VLOOKUP($L11,【選択肢】!$K$3:$O$88,5,)," "))))))))</f>
        <v/>
      </c>
      <c r="P11" s="667"/>
      <c r="Q11" s="662"/>
      <c r="R11" s="658"/>
      <c r="S11" s="658"/>
      <c r="T11" s="658"/>
      <c r="U11" s="658"/>
      <c r="V11" s="658"/>
      <c r="W11" s="658"/>
    </row>
    <row r="12" spans="1:23" ht="21.95" customHeight="1" x14ac:dyDescent="0.15">
      <c r="B12" s="663"/>
      <c r="C12" s="982"/>
      <c r="D12" s="664"/>
      <c r="E12" s="664"/>
      <c r="F12" s="960">
        <f t="shared" ref="F12:F25" si="0">SUM(D12+E12)</f>
        <v>0</v>
      </c>
      <c r="G12" s="999"/>
      <c r="H12" s="999"/>
      <c r="I12" s="999"/>
      <c r="J12" s="999"/>
      <c r="K12" s="999"/>
      <c r="L12" s="999"/>
      <c r="M12" s="957" t="str">
        <f>IF(G12="","",(IFERROR(VLOOKUP($G12,【選択肢】!$K$3:$O$88,2,)," ")&amp;IF(H12="","",","&amp;IFERROR(VLOOKUP($H12,【選択肢】!$K$3:$O$88,2,)," ")&amp;IF(I12="","",","&amp;IFERROR(VLOOKUP($I12,【選択肢】!$K$3:$O$88,2,)," ")&amp;IF(J12="","",","&amp;IFERROR(VLOOKUP($J12,【選択肢】!$K$3:$O$88,2,)," ")&amp;IF(K12="","",","&amp;IFERROR(VLOOKUP($K12,【選択肢】!$K$3:$O$88,2,)," ")&amp;IF(L12="","",","&amp;IFERROR(VLOOKUP($L12,【選択肢】!$K$3:$O$88,2,)," "))))))))</f>
        <v/>
      </c>
      <c r="N12" s="957" t="str">
        <f>IF(G12="","",(IFERROR(VLOOKUP($G12,【選択肢】!$K$3:$O$88,4,)," ")&amp;IF(H12="","",","&amp;IFERROR(VLOOKUP($H12,【選択肢】!$K$3:$O$88,4,)," ")&amp;IF(I12="","",","&amp;IFERROR(VLOOKUP($I12,【選択肢】!$K$3:$O$88,4,)," ")&amp;IF(J12="","",","&amp;IFERROR(VLOOKUP($J12,【選択肢】!$K$3:$O$88,4,)," ")&amp;IF(K12="","",","&amp;IFERROR(VLOOKUP($K12,【選択肢】!$K$3:$O$88,4,)," ")&amp;IF(L12="","",","&amp;IFERROR(VLOOKUP($L12,【選択肢】!$K$3:$O$88,4,)," "))))))))</f>
        <v/>
      </c>
      <c r="O12" s="957" t="str">
        <f>IF(G12="","",(IFERROR(VLOOKUP($G12,【選択肢】!$K$3:$O$88,5,)," ")&amp;IF(H12="","",","&amp;IFERROR(VLOOKUP($H12,【選択肢】!$K$3:$O$88,5,)," ")&amp;IF(I12="","",","&amp;IFERROR(VLOOKUP($I12,【選択肢】!$K$3:$O$88,5,)," ")&amp;IF(J12="","",","&amp;IFERROR(VLOOKUP($J12,【選択肢】!$K$3:$O$88,5,)," ")&amp;IF(K12="","",","&amp;IFERROR(VLOOKUP($K12,【選択肢】!$K$3:$O$88,5,)," ")&amp;IF(L12="","",","&amp;IFERROR(VLOOKUP($L12,【選択肢】!$K$3:$O$88,5,)," "))))))))</f>
        <v/>
      </c>
      <c r="P12" s="665"/>
      <c r="Q12" s="662"/>
      <c r="R12" s="658"/>
      <c r="S12" s="658"/>
      <c r="T12" s="658"/>
      <c r="U12" s="658"/>
      <c r="V12" s="658"/>
      <c r="W12" s="658"/>
    </row>
    <row r="13" spans="1:23" ht="21.95" customHeight="1" x14ac:dyDescent="0.15">
      <c r="B13" s="663"/>
      <c r="C13" s="982"/>
      <c r="D13" s="664"/>
      <c r="E13" s="664"/>
      <c r="F13" s="960">
        <f t="shared" si="0"/>
        <v>0</v>
      </c>
      <c r="G13" s="999"/>
      <c r="H13" s="999"/>
      <c r="I13" s="999"/>
      <c r="J13" s="999"/>
      <c r="K13" s="999"/>
      <c r="L13" s="999"/>
      <c r="M13" s="957" t="str">
        <f>IF(G13="","",(IFERROR(VLOOKUP($G13,【選択肢】!$K$3:$O$88,2,)," ")&amp;IF(H13="","",","&amp;IFERROR(VLOOKUP($H13,【選択肢】!$K$3:$O$88,2,)," ")&amp;IF(I13="","",","&amp;IFERROR(VLOOKUP($I13,【選択肢】!$K$3:$O$88,2,)," ")&amp;IF(J13="","",","&amp;IFERROR(VLOOKUP($J13,【選択肢】!$K$3:$O$88,2,)," ")&amp;IF(K13="","",","&amp;IFERROR(VLOOKUP($K13,【選択肢】!$K$3:$O$88,2,)," ")&amp;IF(L13="","",","&amp;IFERROR(VLOOKUP($L13,【選択肢】!$K$3:$O$88,2,)," "))))))))</f>
        <v/>
      </c>
      <c r="N13" s="957" t="str">
        <f>IF(G13="","",(IFERROR(VLOOKUP($G13,【選択肢】!$K$3:$O$88,4,)," ")&amp;IF(H13="","",","&amp;IFERROR(VLOOKUP($H13,【選択肢】!$K$3:$O$88,4,)," ")&amp;IF(I13="","",","&amp;IFERROR(VLOOKUP($I13,【選択肢】!$K$3:$O$88,4,)," ")&amp;IF(J13="","",","&amp;IFERROR(VLOOKUP($J13,【選択肢】!$K$3:$O$88,4,)," ")&amp;IF(K13="","",","&amp;IFERROR(VLOOKUP($K13,【選択肢】!$K$3:$O$88,4,)," ")&amp;IF(L13="","",","&amp;IFERROR(VLOOKUP($L13,【選択肢】!$K$3:$O$88,4,)," "))))))))</f>
        <v/>
      </c>
      <c r="O13" s="957" t="str">
        <f>IF(G13="","",(IFERROR(VLOOKUP($G13,【選択肢】!$K$3:$O$88,5,)," ")&amp;IF(H13="","",","&amp;IFERROR(VLOOKUP($H13,【選択肢】!$K$3:$O$88,5,)," ")&amp;IF(I13="","",","&amp;IFERROR(VLOOKUP($I13,【選択肢】!$K$3:$O$88,5,)," ")&amp;IF(J13="","",","&amp;IFERROR(VLOOKUP($J13,【選択肢】!$K$3:$O$88,5,)," ")&amp;IF(K13="","",","&amp;IFERROR(VLOOKUP($K13,【選択肢】!$K$3:$O$88,5,)," ")&amp;IF(L13="","",","&amp;IFERROR(VLOOKUP($L13,【選択肢】!$K$3:$O$88,5,)," "))))))))</f>
        <v/>
      </c>
      <c r="P13" s="665"/>
      <c r="Q13" s="662"/>
      <c r="R13" s="658"/>
      <c r="S13" s="658"/>
      <c r="T13" s="658"/>
      <c r="U13" s="658"/>
      <c r="V13" s="658"/>
      <c r="W13" s="658"/>
    </row>
    <row r="14" spans="1:23" ht="21.95" customHeight="1" x14ac:dyDescent="0.15">
      <c r="B14" s="663"/>
      <c r="C14" s="982"/>
      <c r="D14" s="664"/>
      <c r="E14" s="664"/>
      <c r="F14" s="960">
        <f t="shared" si="0"/>
        <v>0</v>
      </c>
      <c r="G14" s="999"/>
      <c r="H14" s="999"/>
      <c r="I14" s="999"/>
      <c r="J14" s="999"/>
      <c r="K14" s="999"/>
      <c r="L14" s="999"/>
      <c r="M14" s="957" t="str">
        <f>IF(G14="","",(IFERROR(VLOOKUP($G14,【選択肢】!$K$3:$O$88,2,)," ")&amp;IF(H14="","",","&amp;IFERROR(VLOOKUP($H14,【選択肢】!$K$3:$O$88,2,)," ")&amp;IF(I14="","",","&amp;IFERROR(VLOOKUP($I14,【選択肢】!$K$3:$O$88,2,)," ")&amp;IF(J14="","",","&amp;IFERROR(VLOOKUP($J14,【選択肢】!$K$3:$O$88,2,)," ")&amp;IF(K14="","",","&amp;IFERROR(VLOOKUP($K14,【選択肢】!$K$3:$O$88,2,)," ")&amp;IF(L14="","",","&amp;IFERROR(VLOOKUP($L14,【選択肢】!$K$3:$O$88,2,)," "))))))))</f>
        <v/>
      </c>
      <c r="N14" s="957" t="str">
        <f>IF(G14="","",(IFERROR(VLOOKUP($G14,【選択肢】!$K$3:$O$88,4,)," ")&amp;IF(H14="","",","&amp;IFERROR(VLOOKUP($H14,【選択肢】!$K$3:$O$88,4,)," ")&amp;IF(I14="","",","&amp;IFERROR(VLOOKUP($I14,【選択肢】!$K$3:$O$88,4,)," ")&amp;IF(J14="","",","&amp;IFERROR(VLOOKUP($J14,【選択肢】!$K$3:$O$88,4,)," ")&amp;IF(K14="","",","&amp;IFERROR(VLOOKUP($K14,【選択肢】!$K$3:$O$88,4,)," ")&amp;IF(L14="","",","&amp;IFERROR(VLOOKUP($L14,【選択肢】!$K$3:$O$88,4,)," "))))))))</f>
        <v/>
      </c>
      <c r="O14" s="957" t="str">
        <f>IF(G14="","",(IFERROR(VLOOKUP($G14,【選択肢】!$K$3:$O$88,5,)," ")&amp;IF(H14="","",","&amp;IFERROR(VLOOKUP($H14,【選択肢】!$K$3:$O$88,5,)," ")&amp;IF(I14="","",","&amp;IFERROR(VLOOKUP($I14,【選択肢】!$K$3:$O$88,5,)," ")&amp;IF(J14="","",","&amp;IFERROR(VLOOKUP($J14,【選択肢】!$K$3:$O$88,5,)," ")&amp;IF(K14="","",","&amp;IFERROR(VLOOKUP($K14,【選択肢】!$K$3:$O$88,5,)," ")&amp;IF(L14="","",","&amp;IFERROR(VLOOKUP($L14,【選択肢】!$K$3:$O$88,5,)," "))))))))</f>
        <v/>
      </c>
      <c r="P14" s="665"/>
      <c r="Q14" s="662"/>
      <c r="R14" s="658"/>
      <c r="S14" s="658"/>
      <c r="T14" s="658"/>
      <c r="U14" s="658"/>
      <c r="V14" s="658"/>
      <c r="W14" s="658"/>
    </row>
    <row r="15" spans="1:23" ht="21.95" customHeight="1" x14ac:dyDescent="0.15">
      <c r="B15" s="663"/>
      <c r="C15" s="982"/>
      <c r="D15" s="664"/>
      <c r="E15" s="664"/>
      <c r="F15" s="960">
        <f>SUM(D15+E15)</f>
        <v>0</v>
      </c>
      <c r="G15" s="999"/>
      <c r="H15" s="999"/>
      <c r="I15" s="999"/>
      <c r="J15" s="999"/>
      <c r="K15" s="999"/>
      <c r="L15" s="999"/>
      <c r="M15" s="957" t="str">
        <f>IF(G15="","",(IFERROR(VLOOKUP($G15,【選択肢】!$K$3:$O$88,2,)," ")&amp;IF(H15="","",","&amp;IFERROR(VLOOKUP($H15,【選択肢】!$K$3:$O$88,2,)," ")&amp;IF(I15="","",","&amp;IFERROR(VLOOKUP($I15,【選択肢】!$K$3:$O$88,2,)," ")&amp;IF(J15="","",","&amp;IFERROR(VLOOKUP($J15,【選択肢】!$K$3:$O$88,2,)," ")&amp;IF(K15="","",","&amp;IFERROR(VLOOKUP($K15,【選択肢】!$K$3:$O$88,2,)," ")&amp;IF(L15="","",","&amp;IFERROR(VLOOKUP($L15,【選択肢】!$K$3:$O$88,2,)," "))))))))</f>
        <v/>
      </c>
      <c r="N15" s="957" t="str">
        <f>IF(G15="","",(IFERROR(VLOOKUP($G15,【選択肢】!$K$3:$O$88,4,)," ")&amp;IF(H15="","",","&amp;IFERROR(VLOOKUP($H15,【選択肢】!$K$3:$O$88,4,)," ")&amp;IF(I15="","",","&amp;IFERROR(VLOOKUP($I15,【選択肢】!$K$3:$O$88,4,)," ")&amp;IF(J15="","",","&amp;IFERROR(VLOOKUP($J15,【選択肢】!$K$3:$O$88,4,)," ")&amp;IF(K15="","",","&amp;IFERROR(VLOOKUP($K15,【選択肢】!$K$3:$O$88,4,)," ")&amp;IF(L15="","",","&amp;IFERROR(VLOOKUP($L15,【選択肢】!$K$3:$O$88,4,)," "))))))))</f>
        <v/>
      </c>
      <c r="O15" s="957" t="str">
        <f>IF(G15="","",(IFERROR(VLOOKUP($G15,【選択肢】!$K$3:$O$88,5,)," ")&amp;IF(H15="","",","&amp;IFERROR(VLOOKUP($H15,【選択肢】!$K$3:$O$88,5,)," ")&amp;IF(I15="","",","&amp;IFERROR(VLOOKUP($I15,【選択肢】!$K$3:$O$88,5,)," ")&amp;IF(J15="","",","&amp;IFERROR(VLOOKUP($J15,【選択肢】!$K$3:$O$88,5,)," ")&amp;IF(K15="","",","&amp;IFERROR(VLOOKUP($K15,【選択肢】!$K$3:$O$88,5,)," ")&amp;IF(L15="","",","&amp;IFERROR(VLOOKUP($L15,【選択肢】!$K$3:$O$88,5,)," "))))))))</f>
        <v/>
      </c>
      <c r="P15" s="665"/>
      <c r="Q15" s="662"/>
      <c r="R15" s="658"/>
      <c r="S15" s="658"/>
      <c r="T15" s="658"/>
      <c r="U15" s="658"/>
      <c r="V15" s="658"/>
      <c r="W15" s="658"/>
    </row>
    <row r="16" spans="1:23" ht="21.95" customHeight="1" x14ac:dyDescent="0.15">
      <c r="B16" s="663"/>
      <c r="C16" s="982"/>
      <c r="D16" s="664"/>
      <c r="E16" s="664"/>
      <c r="F16" s="960">
        <f>SUM(D16+E16)</f>
        <v>0</v>
      </c>
      <c r="G16" s="999"/>
      <c r="H16" s="999"/>
      <c r="I16" s="999"/>
      <c r="J16" s="999"/>
      <c r="K16" s="999"/>
      <c r="L16" s="999"/>
      <c r="M16" s="957" t="str">
        <f>IF(G16="","",(IFERROR(VLOOKUP($G16,【選択肢】!$K$3:$O$88,2,)," ")&amp;IF(H16="","",","&amp;IFERROR(VLOOKUP($H16,【選択肢】!$K$3:$O$88,2,)," ")&amp;IF(I16="","",","&amp;IFERROR(VLOOKUP($I16,【選択肢】!$K$3:$O$88,2,)," ")&amp;IF(J16="","",","&amp;IFERROR(VLOOKUP($J16,【選択肢】!$K$3:$O$88,2,)," ")&amp;IF(K16="","",","&amp;IFERROR(VLOOKUP($K16,【選択肢】!$K$3:$O$88,2,)," ")&amp;IF(L16="","",","&amp;IFERROR(VLOOKUP($L16,【選択肢】!$K$3:$O$88,2,)," "))))))))</f>
        <v/>
      </c>
      <c r="N16" s="957" t="str">
        <f>IF(G16="","",(IFERROR(VLOOKUP($G16,【選択肢】!$K$3:$O$88,4,)," ")&amp;IF(H16="","",","&amp;IFERROR(VLOOKUP($H16,【選択肢】!$K$3:$O$88,4,)," ")&amp;IF(I16="","",","&amp;IFERROR(VLOOKUP($I16,【選択肢】!$K$3:$O$88,4,)," ")&amp;IF(J16="","",","&amp;IFERROR(VLOOKUP($J16,【選択肢】!$K$3:$O$88,4,)," ")&amp;IF(K16="","",","&amp;IFERROR(VLOOKUP($K16,【選択肢】!$K$3:$O$88,4,)," ")&amp;IF(L16="","",","&amp;IFERROR(VLOOKUP($L16,【選択肢】!$K$3:$O$88,4,)," "))))))))</f>
        <v/>
      </c>
      <c r="O16" s="957" t="str">
        <f>IF(G16="","",(IFERROR(VLOOKUP($G16,【選択肢】!$K$3:$O$88,5,)," ")&amp;IF(H16="","",","&amp;IFERROR(VLOOKUP($H16,【選択肢】!$K$3:$O$88,5,)," ")&amp;IF(I16="","",","&amp;IFERROR(VLOOKUP($I16,【選択肢】!$K$3:$O$88,5,)," ")&amp;IF(J16="","",","&amp;IFERROR(VLOOKUP($J16,【選択肢】!$K$3:$O$88,5,)," ")&amp;IF(K16="","",","&amp;IFERROR(VLOOKUP($K16,【選択肢】!$K$3:$O$88,5,)," ")&amp;IF(L16="","",","&amp;IFERROR(VLOOKUP($L16,【選択肢】!$K$3:$O$88,5,)," "))))))))</f>
        <v/>
      </c>
      <c r="P16" s="665"/>
      <c r="Q16" s="662"/>
      <c r="R16" s="658"/>
      <c r="S16" s="658"/>
      <c r="T16" s="658"/>
      <c r="U16" s="658"/>
      <c r="V16" s="658"/>
      <c r="W16" s="658"/>
    </row>
    <row r="17" spans="2:23" ht="21.95" customHeight="1" x14ac:dyDescent="0.15">
      <c r="B17" s="663"/>
      <c r="C17" s="982"/>
      <c r="D17" s="664"/>
      <c r="E17" s="664"/>
      <c r="F17" s="960"/>
      <c r="G17" s="999"/>
      <c r="H17" s="999"/>
      <c r="I17" s="999"/>
      <c r="J17" s="999"/>
      <c r="K17" s="999"/>
      <c r="L17" s="999"/>
      <c r="M17" s="957"/>
      <c r="N17" s="957"/>
      <c r="O17" s="957"/>
      <c r="P17" s="665"/>
      <c r="Q17" s="662"/>
      <c r="R17" s="658"/>
      <c r="S17" s="658"/>
      <c r="T17" s="658"/>
      <c r="U17" s="658"/>
      <c r="V17" s="658"/>
      <c r="W17" s="658"/>
    </row>
    <row r="18" spans="2:23" ht="21.95" customHeight="1" x14ac:dyDescent="0.15">
      <c r="B18" s="663"/>
      <c r="C18" s="982"/>
      <c r="D18" s="664"/>
      <c r="E18" s="664"/>
      <c r="F18" s="960"/>
      <c r="G18" s="999"/>
      <c r="H18" s="999"/>
      <c r="I18" s="999"/>
      <c r="J18" s="999"/>
      <c r="K18" s="999"/>
      <c r="L18" s="999"/>
      <c r="M18" s="957"/>
      <c r="N18" s="957"/>
      <c r="O18" s="957"/>
      <c r="P18" s="665"/>
      <c r="Q18" s="662"/>
      <c r="R18" s="658"/>
      <c r="S18" s="658"/>
      <c r="T18" s="658"/>
      <c r="U18" s="658"/>
      <c r="V18" s="658"/>
      <c r="W18" s="658"/>
    </row>
    <row r="19" spans="2:23" ht="21.95" customHeight="1" x14ac:dyDescent="0.15">
      <c r="B19" s="663"/>
      <c r="C19" s="982"/>
      <c r="D19" s="664"/>
      <c r="E19" s="664"/>
      <c r="F19" s="960"/>
      <c r="G19" s="999"/>
      <c r="H19" s="999"/>
      <c r="I19" s="999"/>
      <c r="J19" s="999"/>
      <c r="K19" s="999"/>
      <c r="L19" s="999"/>
      <c r="M19" s="957"/>
      <c r="N19" s="957"/>
      <c r="O19" s="957"/>
      <c r="P19" s="665"/>
      <c r="Q19" s="662"/>
      <c r="R19" s="658"/>
      <c r="S19" s="658"/>
      <c r="T19" s="658"/>
      <c r="U19" s="658"/>
      <c r="V19" s="658"/>
      <c r="W19" s="658"/>
    </row>
    <row r="20" spans="2:23" ht="21.95" customHeight="1" x14ac:dyDescent="0.15">
      <c r="B20" s="663"/>
      <c r="C20" s="982"/>
      <c r="D20" s="664"/>
      <c r="E20" s="664"/>
      <c r="F20" s="960"/>
      <c r="G20" s="999"/>
      <c r="H20" s="999"/>
      <c r="I20" s="999"/>
      <c r="J20" s="999"/>
      <c r="K20" s="999"/>
      <c r="L20" s="999"/>
      <c r="M20" s="957"/>
      <c r="N20" s="957"/>
      <c r="O20" s="957"/>
      <c r="P20" s="665"/>
      <c r="Q20" s="662"/>
      <c r="R20" s="658"/>
      <c r="S20" s="658"/>
      <c r="T20" s="658"/>
      <c r="U20" s="658"/>
      <c r="V20" s="658"/>
      <c r="W20" s="658"/>
    </row>
    <row r="21" spans="2:23" ht="21.95" customHeight="1" x14ac:dyDescent="0.15">
      <c r="B21" s="663"/>
      <c r="C21" s="982"/>
      <c r="D21" s="664"/>
      <c r="E21" s="664"/>
      <c r="F21" s="960"/>
      <c r="G21" s="999"/>
      <c r="H21" s="999"/>
      <c r="I21" s="999"/>
      <c r="J21" s="999"/>
      <c r="K21" s="999"/>
      <c r="L21" s="999"/>
      <c r="M21" s="957"/>
      <c r="N21" s="957"/>
      <c r="O21" s="957"/>
      <c r="P21" s="665"/>
      <c r="Q21" s="662"/>
      <c r="R21" s="658"/>
      <c r="S21" s="658"/>
      <c r="T21" s="658"/>
      <c r="U21" s="658"/>
      <c r="V21" s="658"/>
      <c r="W21" s="658"/>
    </row>
    <row r="22" spans="2:23" ht="21.95" customHeight="1" x14ac:dyDescent="0.15">
      <c r="B22" s="663"/>
      <c r="C22" s="982"/>
      <c r="D22" s="664"/>
      <c r="E22" s="664"/>
      <c r="F22" s="960">
        <f>SUM(D22+E22)</f>
        <v>0</v>
      </c>
      <c r="G22" s="999"/>
      <c r="H22" s="999"/>
      <c r="I22" s="999"/>
      <c r="J22" s="999"/>
      <c r="K22" s="999"/>
      <c r="L22" s="999"/>
      <c r="M22" s="957" t="str">
        <f>IF(G22="","",(IFERROR(VLOOKUP($G22,【選択肢】!$K$3:$O$88,2,)," ")&amp;IF(H22="","",","&amp;IFERROR(VLOOKUP($H22,【選択肢】!$K$3:$O$88,2,)," ")&amp;IF(I22="","",","&amp;IFERROR(VLOOKUP($I22,【選択肢】!$K$3:$O$88,2,)," ")&amp;IF(J22="","",","&amp;IFERROR(VLOOKUP($J22,【選択肢】!$K$3:$O$88,2,)," ")&amp;IF(K22="","",","&amp;IFERROR(VLOOKUP($K22,【選択肢】!$K$3:$O$88,2,)," ")&amp;IF(L22="","",","&amp;IFERROR(VLOOKUP($L22,【選択肢】!$K$3:$O$88,2,)," "))))))))</f>
        <v/>
      </c>
      <c r="N22" s="957" t="str">
        <f>IF(G22="","",(IFERROR(VLOOKUP($G22,【選択肢】!$K$3:$O$88,4,)," ")&amp;IF(H22="","",","&amp;IFERROR(VLOOKUP($H22,【選択肢】!$K$3:$O$88,4,)," ")&amp;IF(I22="","",","&amp;IFERROR(VLOOKUP($I22,【選択肢】!$K$3:$O$88,4,)," ")&amp;IF(J22="","",","&amp;IFERROR(VLOOKUP($J22,【選択肢】!$K$3:$O$88,4,)," ")&amp;IF(K22="","",","&amp;IFERROR(VLOOKUP($K22,【選択肢】!$K$3:$O$88,4,)," ")&amp;IF(L22="","",","&amp;IFERROR(VLOOKUP($L22,【選択肢】!$K$3:$O$88,4,)," "))))))))</f>
        <v/>
      </c>
      <c r="O22" s="957" t="str">
        <f>IF(G22="","",(IFERROR(VLOOKUP($G22,【選択肢】!$K$3:$O$88,5,)," ")&amp;IF(H22="","",","&amp;IFERROR(VLOOKUP($H22,【選択肢】!$K$3:$O$88,5,)," ")&amp;IF(I22="","",","&amp;IFERROR(VLOOKUP($I22,【選択肢】!$K$3:$O$88,5,)," ")&amp;IF(J22="","",","&amp;IFERROR(VLOOKUP($J22,【選択肢】!$K$3:$O$88,5,)," ")&amp;IF(K22="","",","&amp;IFERROR(VLOOKUP($K22,【選択肢】!$K$3:$O$88,5,)," ")&amp;IF(L22="","",","&amp;IFERROR(VLOOKUP($L22,【選択肢】!$K$3:$O$88,5,)," "))))))))</f>
        <v/>
      </c>
      <c r="P22" s="665"/>
      <c r="Q22" s="662"/>
      <c r="R22" s="658"/>
      <c r="S22" s="658"/>
      <c r="T22" s="658"/>
      <c r="U22" s="658"/>
      <c r="V22" s="658"/>
      <c r="W22" s="658"/>
    </row>
    <row r="23" spans="2:23" ht="21.95" customHeight="1" x14ac:dyDescent="0.15">
      <c r="B23" s="663"/>
      <c r="C23" s="982"/>
      <c r="D23" s="664"/>
      <c r="E23" s="664"/>
      <c r="F23" s="960">
        <f t="shared" si="0"/>
        <v>0</v>
      </c>
      <c r="G23" s="999"/>
      <c r="H23" s="999"/>
      <c r="I23" s="999"/>
      <c r="J23" s="999"/>
      <c r="K23" s="999"/>
      <c r="L23" s="999"/>
      <c r="M23" s="957" t="str">
        <f>IF(G23="","",(IFERROR(VLOOKUP($G23,【選択肢】!$K$3:$O$88,2,)," ")&amp;IF(H23="","",","&amp;IFERROR(VLOOKUP($H23,【選択肢】!$K$3:$O$88,2,)," ")&amp;IF(I23="","",","&amp;IFERROR(VLOOKUP($I23,【選択肢】!$K$3:$O$88,2,)," ")&amp;IF(J23="","",","&amp;IFERROR(VLOOKUP($J23,【選択肢】!$K$3:$O$88,2,)," ")&amp;IF(K23="","",","&amp;IFERROR(VLOOKUP($K23,【選択肢】!$K$3:$O$88,2,)," ")&amp;IF(L23="","",","&amp;IFERROR(VLOOKUP($L23,【選択肢】!$K$3:$O$88,2,)," "))))))))</f>
        <v/>
      </c>
      <c r="N23" s="957" t="str">
        <f>IF(G23="","",(IFERROR(VLOOKUP($G23,【選択肢】!$K$3:$O$88,4,)," ")&amp;IF(H23="","",","&amp;IFERROR(VLOOKUP($H23,【選択肢】!$K$3:$O$88,4,)," ")&amp;IF(I23="","",","&amp;IFERROR(VLOOKUP($I23,【選択肢】!$K$3:$O$88,4,)," ")&amp;IF(J23="","",","&amp;IFERROR(VLOOKUP($J23,【選択肢】!$K$3:$O$88,4,)," ")&amp;IF(K23="","",","&amp;IFERROR(VLOOKUP($K23,【選択肢】!$K$3:$O$88,4,)," ")&amp;IF(L23="","",","&amp;IFERROR(VLOOKUP($L23,【選択肢】!$K$3:$O$88,4,)," "))))))))</f>
        <v/>
      </c>
      <c r="O23" s="957" t="str">
        <f>IF(G23="","",(IFERROR(VLOOKUP($G23,【選択肢】!$K$3:$O$88,5,)," ")&amp;IF(H23="","",","&amp;IFERROR(VLOOKUP($H23,【選択肢】!$K$3:$O$88,5,)," ")&amp;IF(I23="","",","&amp;IFERROR(VLOOKUP($I23,【選択肢】!$K$3:$O$88,5,)," ")&amp;IF(J23="","",","&amp;IFERROR(VLOOKUP($J23,【選択肢】!$K$3:$O$88,5,)," ")&amp;IF(K23="","",","&amp;IFERROR(VLOOKUP($K23,【選択肢】!$K$3:$O$88,5,)," ")&amp;IF(L23="","",","&amp;IFERROR(VLOOKUP($L23,【選択肢】!$K$3:$O$88,5,)," "))))))))</f>
        <v/>
      </c>
      <c r="P23" s="665"/>
      <c r="Q23" s="662"/>
      <c r="R23" s="658"/>
      <c r="S23" s="658"/>
      <c r="T23" s="658"/>
      <c r="U23" s="658"/>
      <c r="V23" s="658"/>
      <c r="W23" s="658"/>
    </row>
    <row r="24" spans="2:23" ht="21.95" customHeight="1" x14ac:dyDescent="0.15">
      <c r="B24" s="663"/>
      <c r="C24" s="982"/>
      <c r="D24" s="664"/>
      <c r="E24" s="664"/>
      <c r="F24" s="960">
        <f t="shared" si="0"/>
        <v>0</v>
      </c>
      <c r="G24" s="999"/>
      <c r="H24" s="999"/>
      <c r="I24" s="999"/>
      <c r="J24" s="999"/>
      <c r="K24" s="999"/>
      <c r="L24" s="999"/>
      <c r="M24" s="957" t="str">
        <f>IF(G24="","",(IFERROR(VLOOKUP($G24,【選択肢】!$K$3:$O$88,2,)," ")&amp;IF(H24="","",","&amp;IFERROR(VLOOKUP($H24,【選択肢】!$K$3:$O$88,2,)," ")&amp;IF(I24="","",","&amp;IFERROR(VLOOKUP($I24,【選択肢】!$K$3:$O$88,2,)," ")&amp;IF(J24="","",","&amp;IFERROR(VLOOKUP($J24,【選択肢】!$K$3:$O$88,2,)," ")&amp;IF(K24="","",","&amp;IFERROR(VLOOKUP($K24,【選択肢】!$K$3:$O$88,2,)," ")&amp;IF(L24="","",","&amp;IFERROR(VLOOKUP($L24,【選択肢】!$K$3:$O$88,2,)," "))))))))</f>
        <v/>
      </c>
      <c r="N24" s="957" t="str">
        <f>IF(G24="","",(IFERROR(VLOOKUP($G24,【選択肢】!$K$3:$O$88,4,)," ")&amp;IF(H24="","",","&amp;IFERROR(VLOOKUP($H24,【選択肢】!$K$3:$O$88,4,)," ")&amp;IF(I24="","",","&amp;IFERROR(VLOOKUP($I24,【選択肢】!$K$3:$O$88,4,)," ")&amp;IF(J24="","",","&amp;IFERROR(VLOOKUP($J24,【選択肢】!$K$3:$O$88,4,)," ")&amp;IF(K24="","",","&amp;IFERROR(VLOOKUP($K24,【選択肢】!$K$3:$O$88,4,)," ")&amp;IF(L24="","",","&amp;IFERROR(VLOOKUP($L24,【選択肢】!$K$3:$O$88,4,)," "))))))))</f>
        <v/>
      </c>
      <c r="O24" s="957" t="str">
        <f>IF(G24="","",(IFERROR(VLOOKUP($G24,【選択肢】!$K$3:$O$88,5,)," ")&amp;IF(H24="","",","&amp;IFERROR(VLOOKUP($H24,【選択肢】!$K$3:$O$88,5,)," ")&amp;IF(I24="","",","&amp;IFERROR(VLOOKUP($I24,【選択肢】!$K$3:$O$88,5,)," ")&amp;IF(J24="","",","&amp;IFERROR(VLOOKUP($J24,【選択肢】!$K$3:$O$88,5,)," ")&amp;IF(K24="","",","&amp;IFERROR(VLOOKUP($K24,【選択肢】!$K$3:$O$88,5,)," ")&amp;IF(L24="","",","&amp;IFERROR(VLOOKUP($L24,【選択肢】!$K$3:$O$88,5,)," "))))))))</f>
        <v/>
      </c>
      <c r="P24" s="665"/>
      <c r="Q24" s="662"/>
      <c r="R24" s="658"/>
      <c r="S24" s="658"/>
      <c r="T24" s="658"/>
      <c r="U24" s="658"/>
      <c r="V24" s="658"/>
      <c r="W24" s="658"/>
    </row>
    <row r="25" spans="2:23" ht="21.95" customHeight="1" x14ac:dyDescent="0.15">
      <c r="B25" s="663"/>
      <c r="C25" s="982"/>
      <c r="D25" s="664"/>
      <c r="E25" s="664"/>
      <c r="F25" s="960">
        <f t="shared" si="0"/>
        <v>0</v>
      </c>
      <c r="G25" s="999"/>
      <c r="H25" s="999"/>
      <c r="I25" s="999"/>
      <c r="J25" s="999"/>
      <c r="K25" s="999"/>
      <c r="L25" s="999"/>
      <c r="M25" s="957" t="str">
        <f>IF(G25="","",(IFERROR(VLOOKUP($G25,【選択肢】!$K$3:$O$88,2,)," ")&amp;IF(H25="","",","&amp;IFERROR(VLOOKUP($H25,【選択肢】!$K$3:$O$88,2,)," ")&amp;IF(I25="","",","&amp;IFERROR(VLOOKUP($I25,【選択肢】!$K$3:$O$88,2,)," ")&amp;IF(J25="","",","&amp;IFERROR(VLOOKUP($J25,【選択肢】!$K$3:$O$88,2,)," ")&amp;IF(K25="","",","&amp;IFERROR(VLOOKUP($K25,【選択肢】!$K$3:$O$88,2,)," ")&amp;IF(L25="","",","&amp;IFERROR(VLOOKUP($L25,【選択肢】!$K$3:$O$88,2,)," "))))))))</f>
        <v/>
      </c>
      <c r="N25" s="957" t="str">
        <f>IF(G25="","",(IFERROR(VLOOKUP($G25,【選択肢】!$K$3:$O$88,4,)," ")&amp;IF(H25="","",","&amp;IFERROR(VLOOKUP($H25,【選択肢】!$K$3:$O$88,4,)," ")&amp;IF(I25="","",","&amp;IFERROR(VLOOKUP($I25,【選択肢】!$K$3:$O$88,4,)," ")&amp;IF(J25="","",","&amp;IFERROR(VLOOKUP($J25,【選択肢】!$K$3:$O$88,4,)," ")&amp;IF(K25="","",","&amp;IFERROR(VLOOKUP($K25,【選択肢】!$K$3:$O$88,4,)," ")&amp;IF(L25="","",","&amp;IFERROR(VLOOKUP($L25,【選択肢】!$K$3:$O$88,4,)," "))))))))</f>
        <v/>
      </c>
      <c r="O25" s="957" t="str">
        <f>IF(G25="","",(IFERROR(VLOOKUP($G25,【選択肢】!$K$3:$O$88,5,)," ")&amp;IF(H25="","",","&amp;IFERROR(VLOOKUP($H25,【選択肢】!$K$3:$O$88,5,)," ")&amp;IF(I25="","",","&amp;IFERROR(VLOOKUP($I25,【選択肢】!$K$3:$O$88,5,)," ")&amp;IF(J25="","",","&amp;IFERROR(VLOOKUP($J25,【選択肢】!$K$3:$O$88,5,)," ")&amp;IF(K25="","",","&amp;IFERROR(VLOOKUP($K25,【選択肢】!$K$3:$O$88,5,)," ")&amp;IF(L25="","",","&amp;IFERROR(VLOOKUP($L25,【選択肢】!$K$3:$O$88,5,)," "))))))))</f>
        <v/>
      </c>
      <c r="P25" s="665"/>
      <c r="Q25" s="662"/>
      <c r="R25" s="658"/>
      <c r="S25" s="658"/>
      <c r="T25" s="658"/>
      <c r="U25" s="658"/>
      <c r="V25" s="658"/>
      <c r="W25" s="658"/>
    </row>
    <row r="26" spans="2:23" ht="21.95" customHeight="1" x14ac:dyDescent="0.15">
      <c r="B26" s="663"/>
      <c r="C26" s="982"/>
      <c r="D26" s="664"/>
      <c r="E26" s="664"/>
      <c r="F26" s="960">
        <f>SUM(D26+E26)</f>
        <v>0</v>
      </c>
      <c r="G26" s="999"/>
      <c r="H26" s="999"/>
      <c r="I26" s="999"/>
      <c r="J26" s="999"/>
      <c r="K26" s="999"/>
      <c r="L26" s="999"/>
      <c r="M26" s="957" t="str">
        <f>IF(G26="","",(IFERROR(VLOOKUP($G26,【選択肢】!$K$3:$O$88,2,)," ")&amp;IF(H26="","",","&amp;IFERROR(VLOOKUP($H26,【選択肢】!$K$3:$O$88,2,)," ")&amp;IF(I26="","",","&amp;IFERROR(VLOOKUP($I26,【選択肢】!$K$3:$O$88,2,)," ")&amp;IF(J26="","",","&amp;IFERROR(VLOOKUP($J26,【選択肢】!$K$3:$O$88,2,)," ")&amp;IF(K26="","",","&amp;IFERROR(VLOOKUP($K26,【選択肢】!$K$3:$O$88,2,)," ")&amp;IF(L26="","",","&amp;IFERROR(VLOOKUP($L26,【選択肢】!$K$3:$O$88,2,)," "))))))))</f>
        <v/>
      </c>
      <c r="N26" s="957" t="str">
        <f>IF(G26="","",(IFERROR(VLOOKUP($G26,【選択肢】!$K$3:$O$88,4,)," ")&amp;IF(H26="","",","&amp;IFERROR(VLOOKUP($H26,【選択肢】!$K$3:$O$88,4,)," ")&amp;IF(I26="","",","&amp;IFERROR(VLOOKUP($I26,【選択肢】!$K$3:$O$88,4,)," ")&amp;IF(J26="","",","&amp;IFERROR(VLOOKUP($J26,【選択肢】!$K$3:$O$88,4,)," ")&amp;IF(K26="","",","&amp;IFERROR(VLOOKUP($K26,【選択肢】!$K$3:$O$88,4,)," ")&amp;IF(L26="","",","&amp;IFERROR(VLOOKUP($L26,【選択肢】!$K$3:$O$88,4,)," "))))))))</f>
        <v/>
      </c>
      <c r="O26" s="957" t="str">
        <f>IF(G26="","",(IFERROR(VLOOKUP($G26,【選択肢】!$K$3:$O$88,5,)," ")&amp;IF(H26="","",","&amp;IFERROR(VLOOKUP($H26,【選択肢】!$K$3:$O$88,5,)," ")&amp;IF(I26="","",","&amp;IFERROR(VLOOKUP($I26,【選択肢】!$K$3:$O$88,5,)," ")&amp;IF(J26="","",","&amp;IFERROR(VLOOKUP($J26,【選択肢】!$K$3:$O$88,5,)," ")&amp;IF(K26="","",","&amp;IFERROR(VLOOKUP($K26,【選択肢】!$K$3:$O$88,5,)," ")&amp;IF(L26="","",","&amp;IFERROR(VLOOKUP($L26,【選択肢】!$K$3:$O$88,5,)," "))))))))</f>
        <v/>
      </c>
      <c r="P26" s="665"/>
      <c r="Q26" s="662"/>
      <c r="R26" s="658"/>
      <c r="S26" s="658"/>
      <c r="T26" s="658"/>
      <c r="U26" s="658"/>
      <c r="V26" s="658"/>
      <c r="W26" s="658"/>
    </row>
    <row r="27" spans="2:23" ht="21.95" customHeight="1" x14ac:dyDescent="0.15">
      <c r="B27" s="668"/>
      <c r="C27" s="983"/>
      <c r="D27" s="664"/>
      <c r="E27" s="666"/>
      <c r="F27" s="960">
        <f>SUM(D27+E27)</f>
        <v>0</v>
      </c>
      <c r="G27" s="999"/>
      <c r="H27" s="999"/>
      <c r="I27" s="999"/>
      <c r="J27" s="999"/>
      <c r="K27" s="999"/>
      <c r="L27" s="999"/>
      <c r="M27" s="957" t="str">
        <f>IF(G27="","",(IFERROR(VLOOKUP($G27,【選択肢】!$K$3:$O$88,2,)," ")&amp;IF(H27="","",","&amp;IFERROR(VLOOKUP($H27,【選択肢】!$K$3:$O$88,2,)," ")&amp;IF(I27="","",","&amp;IFERROR(VLOOKUP($I27,【選択肢】!$K$3:$O$88,2,)," ")&amp;IF(J27="","",","&amp;IFERROR(VLOOKUP($J27,【選択肢】!$K$3:$O$88,2,)," ")&amp;IF(K27="","",","&amp;IFERROR(VLOOKUP($K27,【選択肢】!$K$3:$O$88,2,)," ")&amp;IF(L27="","",","&amp;IFERROR(VLOOKUP($L27,【選択肢】!$K$3:$O$88,2,)," "))))))))</f>
        <v/>
      </c>
      <c r="N27" s="957" t="str">
        <f>IF(G27="","",(IFERROR(VLOOKUP($G27,【選択肢】!$K$3:$O$88,4,)," ")&amp;IF(H27="","",","&amp;IFERROR(VLOOKUP($H27,【選択肢】!$K$3:$O$88,4,)," ")&amp;IF(I27="","",","&amp;IFERROR(VLOOKUP($I27,【選択肢】!$K$3:$O$88,4,)," ")&amp;IF(J27="","",","&amp;IFERROR(VLOOKUP($J27,【選択肢】!$K$3:$O$88,4,)," ")&amp;IF(K27="","",","&amp;IFERROR(VLOOKUP($K27,【選択肢】!$K$3:$O$88,4,)," ")&amp;IF(L27="","",","&amp;IFERROR(VLOOKUP($L27,【選択肢】!$K$3:$O$88,4,)," "))))))))</f>
        <v/>
      </c>
      <c r="O27" s="957" t="str">
        <f>IF(G27="","",(IFERROR(VLOOKUP($G27,【選択肢】!$K$3:$O$88,5,)," ")&amp;IF(H27="","",","&amp;IFERROR(VLOOKUP($H27,【選択肢】!$K$3:$O$88,5,)," ")&amp;IF(I27="","",","&amp;IFERROR(VLOOKUP($I27,【選択肢】!$K$3:$O$88,5,)," ")&amp;IF(J27="","",","&amp;IFERROR(VLOOKUP($J27,【選択肢】!$K$3:$O$88,5,)," ")&amp;IF(K27="","",","&amp;IFERROR(VLOOKUP($K27,【選択肢】!$K$3:$O$88,5,)," ")&amp;IF(L27="","",","&amp;IFERROR(VLOOKUP($L27,【選択肢】!$K$3:$O$88,5,)," "))))))))</f>
        <v/>
      </c>
      <c r="P27" s="667"/>
      <c r="Q27" s="662"/>
      <c r="R27" s="658"/>
      <c r="S27" s="658"/>
      <c r="T27" s="658"/>
      <c r="U27" s="658"/>
      <c r="V27" s="658"/>
      <c r="W27" s="658"/>
    </row>
    <row r="28" spans="2:23" ht="21.95" customHeight="1" x14ac:dyDescent="0.15">
      <c r="B28" s="669"/>
      <c r="C28" s="670"/>
      <c r="D28" s="671"/>
      <c r="E28" s="672" t="s">
        <v>448</v>
      </c>
      <c r="F28" s="673"/>
      <c r="G28" s="674"/>
      <c r="H28" s="674"/>
      <c r="I28" s="674"/>
      <c r="J28" s="674"/>
      <c r="K28" s="674"/>
      <c r="L28" s="674"/>
      <c r="M28" s="958" t="str">
        <f>IF(G28="","",(IFERROR(VLOOKUP($G28,【選択肢】!$K$3:$O$74,2,)," ")&amp;IF(H28="","",","&amp;IFERROR(VLOOKUP($H28,【選択肢】!$K$3:$O$74,2,)," ")&amp;IF(I28="","",","&amp;IFERROR(VLOOKUP($I28,【選択肢】!$K$3:$O$74,2,)," ")&amp;IF(J28="","",","&amp;IFERROR(VLOOKUP($J28,【選択肢】!$K$3:$O$74,2,)," ")&amp;IF(K28="","",","&amp;IFERROR(VLOOKUP($K28,【選択肢】!$K$3:$O$74,2,)," ")&amp;IF(L28="","",","&amp;IFERROR(VLOOKUP($L28,【選択肢】!$K$3:$O$74,2,)," "))))))))</f>
        <v/>
      </c>
      <c r="N28" s="958" t="str">
        <f>IF(G28="","",(IFERROR(VLOOKUP($G28,【選択肢】!$K$3:$O$74,4,)," ")&amp;IF(H28="","",","&amp;IFERROR(VLOOKUP($H28,【選択肢】!$K$3:$O$74,4,)," ")&amp;IF(I28="","",","&amp;IFERROR(VLOOKUP($I28,【選択肢】!$K$3:$O$74,4,)," ")&amp;IF(J28="","",","&amp;IFERROR(VLOOKUP($J28,【選択肢】!$K$3:$O$74,4,)," ")&amp;IF(K28="","",","&amp;IFERROR(VLOOKUP($K28,【選択肢】!$K$3:$O$74,4,)," ")&amp;IF(L28="","",","&amp;IFERROR(VLOOKUP($L28,【選択肢】!$K$3:$O$74,4,)," "))))))))</f>
        <v/>
      </c>
      <c r="O28" s="958" t="str">
        <f>IF(G28="","",(IFERROR(VLOOKUP($G28,【選択肢】!$K$3:$O$74,5,)," ")&amp;IF(H28="","",","&amp;IFERROR(VLOOKUP($H28,【選択肢】!$K$3:$O$74,5,)," ")&amp;IF(I28="","",","&amp;IFERROR(VLOOKUP($I28,【選択肢】!$K$3:$O$74,5,)," ")&amp;IF(J28="","",","&amp;IFERROR(VLOOKUP($J28,【選択肢】!$K$3:$O$74,5,)," ")&amp;IF(K28="","",","&amp;IFERROR(VLOOKUP($K28,【選択肢】!$K$3:$O$74,5,)," ")&amp;IF(L28="","",","&amp;IFERROR(VLOOKUP($L28,【選択肢】!$K$3:$O$74,5,)," "))))))))</f>
        <v/>
      </c>
      <c r="P28" s="675"/>
      <c r="Q28" s="662"/>
      <c r="R28" s="658"/>
      <c r="S28" s="658"/>
      <c r="T28" s="658"/>
      <c r="U28" s="658"/>
      <c r="V28" s="658"/>
      <c r="W28" s="658"/>
    </row>
    <row r="29" spans="2:23" ht="33" customHeight="1" x14ac:dyDescent="0.15">
      <c r="B29" s="676"/>
      <c r="C29" s="677"/>
      <c r="D29" s="678"/>
      <c r="E29" s="678"/>
      <c r="F29" s="961">
        <f>SUM(D29+E29)</f>
        <v>0</v>
      </c>
      <c r="G29" s="680"/>
      <c r="H29" s="680"/>
      <c r="I29" s="680"/>
      <c r="J29" s="680"/>
      <c r="K29" s="680"/>
      <c r="L29" s="680"/>
      <c r="M29" s="681"/>
      <c r="N29" s="682"/>
      <c r="O29" s="683"/>
      <c r="P29" s="657"/>
    </row>
    <row r="30" spans="2:23" ht="34.5" customHeight="1" x14ac:dyDescent="0.15">
      <c r="B30" s="676"/>
      <c r="C30" s="677"/>
      <c r="D30" s="684" t="s">
        <v>94</v>
      </c>
      <c r="E30" s="685" t="s">
        <v>129</v>
      </c>
      <c r="F30" s="686" t="s">
        <v>34</v>
      </c>
      <c r="G30" s="680"/>
      <c r="H30" s="680"/>
      <c r="I30" s="680"/>
      <c r="J30" s="680"/>
      <c r="K30" s="680"/>
      <c r="L30" s="680"/>
      <c r="M30" s="681"/>
      <c r="N30" s="682"/>
      <c r="O30" s="683"/>
      <c r="P30" s="657"/>
    </row>
    <row r="31" spans="2:23" ht="33" customHeight="1" x14ac:dyDescent="0.15">
      <c r="B31" s="1838" t="s">
        <v>537</v>
      </c>
      <c r="C31" s="1838"/>
      <c r="D31" s="962">
        <f>MAX(D9:D28)</f>
        <v>0</v>
      </c>
      <c r="E31" s="962">
        <f>MAX(E9:E28)</f>
        <v>0</v>
      </c>
      <c r="F31" s="963">
        <f>SUM(D31+E31)</f>
        <v>0</v>
      </c>
      <c r="G31" s="680"/>
      <c r="H31" s="680"/>
      <c r="I31" s="680"/>
      <c r="J31" s="680"/>
      <c r="K31" s="680"/>
      <c r="L31" s="680"/>
      <c r="M31" s="964" t="str">
        <f>IFERROR(VLOOKUP($G31,【選択肢】!$K$3:$O$74,2,)," ")</f>
        <v xml:space="preserve"> </v>
      </c>
      <c r="N31" s="682"/>
      <c r="O31" s="683"/>
      <c r="P31" s="657"/>
    </row>
    <row r="32" spans="2:23" ht="33" customHeight="1" x14ac:dyDescent="0.15">
      <c r="B32" s="676"/>
      <c r="C32" s="677"/>
      <c r="D32" s="678"/>
      <c r="E32" s="678"/>
      <c r="F32" s="679"/>
      <c r="G32" s="680"/>
      <c r="H32" s="680"/>
      <c r="I32" s="680"/>
      <c r="J32" s="680"/>
      <c r="K32" s="680"/>
      <c r="L32" s="680"/>
      <c r="M32" s="681"/>
      <c r="N32" s="682"/>
      <c r="O32" s="683"/>
      <c r="P32" s="657"/>
    </row>
    <row r="33" spans="2:16" ht="18" customHeight="1" x14ac:dyDescent="0.15">
      <c r="B33" s="1832"/>
      <c r="C33" s="1833"/>
      <c r="D33" s="687"/>
      <c r="E33" s="687"/>
      <c r="F33" s="687"/>
      <c r="G33" s="687"/>
      <c r="H33" s="687"/>
      <c r="I33" s="687"/>
      <c r="J33" s="687"/>
      <c r="K33" s="687"/>
      <c r="L33" s="687"/>
      <c r="M33" s="688"/>
      <c r="N33" s="657"/>
      <c r="O33" s="1834"/>
      <c r="P33" s="1835"/>
    </row>
    <row r="34" spans="2:16" ht="18" customHeight="1" x14ac:dyDescent="0.15">
      <c r="B34" s="1832"/>
      <c r="C34" s="1833"/>
      <c r="D34" s="687"/>
      <c r="E34" s="687"/>
      <c r="F34" s="687"/>
      <c r="G34" s="687"/>
      <c r="H34" s="687"/>
      <c r="I34" s="687"/>
      <c r="J34" s="687"/>
      <c r="K34" s="687"/>
      <c r="L34" s="687"/>
      <c r="M34" s="688"/>
      <c r="O34" s="1834"/>
      <c r="P34" s="1835"/>
    </row>
    <row r="35" spans="2:16" ht="18" customHeight="1" x14ac:dyDescent="0.15">
      <c r="B35" s="1832"/>
      <c r="C35" s="1833"/>
      <c r="D35" s="687"/>
      <c r="E35" s="687"/>
      <c r="F35" s="687"/>
      <c r="G35" s="687"/>
      <c r="H35" s="687"/>
      <c r="I35" s="687"/>
      <c r="J35" s="687"/>
      <c r="K35" s="687"/>
      <c r="L35" s="687"/>
      <c r="M35" s="688"/>
      <c r="N35" s="657"/>
      <c r="O35" s="1834"/>
      <c r="P35" s="1835"/>
    </row>
    <row r="36" spans="2:16" ht="18" customHeight="1" x14ac:dyDescent="0.15">
      <c r="B36" s="1832"/>
      <c r="C36" s="1833"/>
      <c r="D36" s="687"/>
      <c r="E36" s="687"/>
      <c r="F36" s="687"/>
      <c r="G36" s="687"/>
      <c r="H36" s="687"/>
      <c r="I36" s="687"/>
      <c r="J36" s="687"/>
      <c r="K36" s="687"/>
      <c r="L36" s="687"/>
      <c r="M36" s="688"/>
      <c r="N36" s="657"/>
      <c r="O36" s="1834"/>
      <c r="P36" s="1835"/>
    </row>
    <row r="37" spans="2:16" ht="18" customHeight="1" x14ac:dyDescent="0.15">
      <c r="B37" s="1832"/>
      <c r="C37" s="1833"/>
      <c r="D37" s="687"/>
      <c r="E37" s="687"/>
      <c r="F37" s="687"/>
      <c r="G37" s="687"/>
      <c r="H37" s="687"/>
      <c r="I37" s="687"/>
      <c r="J37" s="687"/>
      <c r="K37" s="687"/>
      <c r="L37" s="687"/>
      <c r="M37" s="688"/>
      <c r="O37" s="1834"/>
      <c r="P37" s="1835"/>
    </row>
    <row r="38" spans="2:16" ht="18" customHeight="1" x14ac:dyDescent="0.15">
      <c r="B38" s="1832"/>
      <c r="C38" s="1833"/>
      <c r="D38" s="687"/>
      <c r="E38" s="687"/>
      <c r="F38" s="687"/>
      <c r="G38" s="687"/>
      <c r="H38" s="687"/>
      <c r="I38" s="687"/>
      <c r="J38" s="687"/>
      <c r="K38" s="687"/>
      <c r="L38" s="687"/>
      <c r="M38" s="688"/>
      <c r="N38" s="657"/>
      <c r="O38" s="1834"/>
      <c r="P38" s="1835"/>
    </row>
    <row r="39" spans="2:16" ht="18" customHeight="1" x14ac:dyDescent="0.15">
      <c r="B39" s="1832"/>
      <c r="C39" s="1833"/>
      <c r="D39" s="687"/>
      <c r="E39" s="687"/>
      <c r="F39" s="687"/>
      <c r="G39" s="687"/>
      <c r="H39" s="687"/>
      <c r="I39" s="687"/>
      <c r="J39" s="687"/>
      <c r="K39" s="687"/>
      <c r="L39" s="687"/>
      <c r="M39" s="688"/>
      <c r="N39" s="657"/>
      <c r="O39" s="1834"/>
      <c r="P39" s="1835"/>
    </row>
    <row r="40" spans="2:16" ht="18" customHeight="1" x14ac:dyDescent="0.15">
      <c r="B40" s="1832"/>
      <c r="C40" s="1833"/>
      <c r="D40" s="687"/>
      <c r="E40" s="687"/>
      <c r="F40" s="687"/>
      <c r="G40" s="687"/>
      <c r="H40" s="687"/>
      <c r="I40" s="687"/>
      <c r="J40" s="687"/>
      <c r="K40" s="687"/>
      <c r="L40" s="687"/>
      <c r="M40" s="687"/>
      <c r="O40" s="1834"/>
      <c r="P40" s="1835"/>
    </row>
    <row r="41" spans="2:16" ht="18" customHeight="1" x14ac:dyDescent="0.15">
      <c r="B41" s="1832"/>
      <c r="C41" s="1833"/>
      <c r="D41" s="687"/>
      <c r="E41" s="687"/>
      <c r="F41" s="687"/>
      <c r="G41" s="687"/>
      <c r="H41" s="687"/>
      <c r="I41" s="687"/>
      <c r="J41" s="687"/>
      <c r="K41" s="687"/>
      <c r="L41" s="687"/>
      <c r="M41" s="688"/>
      <c r="N41" s="657"/>
      <c r="O41" s="1834"/>
      <c r="P41" s="1835"/>
    </row>
    <row r="42" spans="2:16" ht="18" customHeight="1" x14ac:dyDescent="0.15">
      <c r="B42" s="1832"/>
      <c r="C42" s="1833"/>
      <c r="D42" s="687"/>
      <c r="E42" s="687"/>
      <c r="F42" s="687"/>
      <c r="G42" s="687"/>
      <c r="H42" s="687"/>
      <c r="I42" s="687"/>
      <c r="J42" s="687"/>
      <c r="K42" s="687"/>
      <c r="L42" s="687"/>
      <c r="M42" s="688"/>
      <c r="N42" s="657"/>
      <c r="O42" s="1834"/>
      <c r="P42" s="1835"/>
    </row>
    <row r="43" spans="2:16" ht="18" customHeight="1" x14ac:dyDescent="0.15">
      <c r="B43" s="1832"/>
      <c r="C43" s="1833"/>
      <c r="D43" s="687"/>
      <c r="E43" s="687"/>
      <c r="F43" s="687"/>
      <c r="G43" s="687"/>
      <c r="H43" s="687"/>
      <c r="I43" s="687"/>
      <c r="J43" s="687"/>
      <c r="K43" s="687"/>
      <c r="L43" s="687"/>
      <c r="M43" s="688"/>
      <c r="O43" s="1834"/>
      <c r="P43" s="1835"/>
    </row>
    <row r="44" spans="2:16" ht="18" customHeight="1" x14ac:dyDescent="0.15">
      <c r="B44" s="1832"/>
      <c r="C44" s="1833"/>
      <c r="D44" s="687"/>
      <c r="E44" s="687"/>
      <c r="F44" s="687"/>
      <c r="G44" s="687"/>
      <c r="H44" s="687"/>
      <c r="I44" s="687"/>
      <c r="J44" s="687"/>
      <c r="K44" s="687"/>
      <c r="L44" s="687"/>
      <c r="M44" s="688"/>
      <c r="N44" s="657"/>
      <c r="O44" s="1834"/>
      <c r="P44" s="1835"/>
    </row>
    <row r="45" spans="2:16" ht="18" customHeight="1" x14ac:dyDescent="0.15">
      <c r="B45" s="1832"/>
      <c r="C45" s="1833"/>
      <c r="D45" s="687"/>
      <c r="E45" s="687"/>
      <c r="F45" s="687"/>
      <c r="G45" s="687"/>
      <c r="H45" s="687"/>
      <c r="I45" s="687"/>
      <c r="J45" s="687"/>
      <c r="K45" s="687"/>
      <c r="L45" s="687"/>
      <c r="M45" s="688"/>
      <c r="N45" s="657"/>
      <c r="O45" s="1834"/>
      <c r="P45" s="1835"/>
    </row>
    <row r="46" spans="2:16" ht="18" customHeight="1" x14ac:dyDescent="0.15">
      <c r="B46" s="1832"/>
      <c r="C46" s="1833"/>
      <c r="D46" s="687"/>
      <c r="E46" s="687"/>
      <c r="F46" s="687"/>
      <c r="G46" s="687"/>
      <c r="H46" s="687"/>
      <c r="I46" s="687"/>
      <c r="J46" s="687"/>
      <c r="K46" s="687"/>
      <c r="L46" s="687"/>
      <c r="M46" s="688"/>
      <c r="O46" s="1834"/>
      <c r="P46" s="1835"/>
    </row>
    <row r="47" spans="2:16" ht="18" customHeight="1" x14ac:dyDescent="0.15">
      <c r="B47" s="1832"/>
      <c r="C47" s="1833"/>
      <c r="D47" s="687"/>
      <c r="E47" s="687"/>
      <c r="F47" s="687"/>
      <c r="G47" s="687"/>
      <c r="H47" s="687"/>
      <c r="I47" s="687"/>
      <c r="J47" s="687"/>
      <c r="K47" s="687"/>
      <c r="L47" s="687"/>
      <c r="M47" s="688"/>
      <c r="N47" s="657"/>
      <c r="O47" s="1834"/>
      <c r="P47" s="1835"/>
    </row>
    <row r="48" spans="2:16" ht="18" customHeight="1" x14ac:dyDescent="0.15">
      <c r="B48" s="1832"/>
      <c r="C48" s="1833"/>
      <c r="D48" s="687"/>
      <c r="E48" s="687"/>
      <c r="F48" s="687"/>
      <c r="G48" s="687"/>
      <c r="H48" s="687"/>
      <c r="I48" s="687"/>
      <c r="J48" s="687"/>
      <c r="K48" s="687"/>
      <c r="L48" s="687"/>
      <c r="M48" s="688"/>
      <c r="N48" s="657"/>
      <c r="O48" s="1834"/>
      <c r="P48" s="1835"/>
    </row>
    <row r="49" spans="2:16" ht="18" customHeight="1" x14ac:dyDescent="0.15">
      <c r="B49" s="1832"/>
      <c r="C49" s="1833"/>
      <c r="D49" s="687"/>
      <c r="E49" s="687"/>
      <c r="F49" s="687"/>
      <c r="G49" s="687"/>
      <c r="H49" s="687"/>
      <c r="I49" s="687"/>
      <c r="J49" s="687"/>
      <c r="K49" s="687"/>
      <c r="L49" s="687"/>
      <c r="M49" s="688"/>
      <c r="O49" s="1834"/>
      <c r="P49" s="1835"/>
    </row>
    <row r="50" spans="2:16" ht="18" customHeight="1" x14ac:dyDescent="0.15">
      <c r="B50" s="1832"/>
      <c r="C50" s="1833"/>
      <c r="D50" s="687"/>
      <c r="E50" s="687"/>
      <c r="F50" s="687"/>
      <c r="G50" s="687"/>
      <c r="H50" s="687"/>
      <c r="I50" s="687"/>
      <c r="J50" s="687"/>
      <c r="K50" s="687"/>
      <c r="L50" s="687"/>
      <c r="M50" s="688"/>
      <c r="N50" s="657"/>
      <c r="O50" s="1834"/>
      <c r="P50" s="1835"/>
    </row>
    <row r="51" spans="2:16" ht="18" customHeight="1" x14ac:dyDescent="0.15">
      <c r="B51" s="1832"/>
      <c r="C51" s="1833"/>
      <c r="D51" s="687"/>
      <c r="E51" s="687"/>
      <c r="F51" s="687"/>
      <c r="G51" s="687"/>
      <c r="H51" s="687"/>
      <c r="I51" s="687"/>
      <c r="J51" s="687"/>
      <c r="K51" s="687"/>
      <c r="L51" s="687"/>
      <c r="M51" s="688"/>
      <c r="N51" s="657"/>
      <c r="O51" s="1834"/>
      <c r="P51" s="1835"/>
    </row>
    <row r="52" spans="2:16" ht="18" customHeight="1" x14ac:dyDescent="0.15">
      <c r="B52" s="1832"/>
      <c r="C52" s="1833"/>
      <c r="D52" s="687"/>
      <c r="E52" s="687"/>
      <c r="F52" s="687"/>
      <c r="G52" s="687"/>
      <c r="H52" s="687"/>
      <c r="I52" s="687"/>
      <c r="J52" s="687"/>
      <c r="K52" s="687"/>
      <c r="L52" s="687"/>
      <c r="M52" s="688"/>
      <c r="O52" s="1834"/>
      <c r="P52" s="1835"/>
    </row>
    <row r="53" spans="2:16" ht="18" customHeight="1" x14ac:dyDescent="0.15">
      <c r="B53" s="1832"/>
      <c r="C53" s="1833"/>
      <c r="D53" s="687"/>
      <c r="E53" s="687"/>
      <c r="F53" s="687"/>
      <c r="G53" s="687"/>
      <c r="H53" s="687"/>
      <c r="I53" s="687"/>
      <c r="J53" s="687"/>
      <c r="K53" s="687"/>
      <c r="L53" s="687"/>
      <c r="M53" s="688"/>
      <c r="N53" s="657"/>
      <c r="O53" s="1834"/>
      <c r="P53" s="1835"/>
    </row>
    <row r="54" spans="2:16" ht="18" customHeight="1" x14ac:dyDescent="0.15">
      <c r="B54" s="1832"/>
      <c r="C54" s="1833"/>
      <c r="D54" s="687"/>
      <c r="E54" s="687"/>
      <c r="F54" s="687"/>
      <c r="G54" s="687"/>
      <c r="H54" s="687"/>
      <c r="I54" s="687"/>
      <c r="J54" s="687"/>
      <c r="K54" s="687"/>
      <c r="L54" s="687"/>
      <c r="M54" s="688"/>
      <c r="N54" s="657"/>
      <c r="O54" s="1834"/>
      <c r="P54" s="1835"/>
    </row>
    <row r="55" spans="2:16" ht="18" customHeight="1" x14ac:dyDescent="0.15">
      <c r="B55" s="1832"/>
      <c r="C55" s="1833"/>
      <c r="D55" s="687"/>
      <c r="E55" s="687"/>
      <c r="F55" s="687"/>
      <c r="G55" s="687"/>
      <c r="H55" s="687"/>
      <c r="I55" s="687"/>
      <c r="J55" s="687"/>
      <c r="K55" s="687"/>
      <c r="L55" s="687"/>
      <c r="M55" s="688"/>
      <c r="O55" s="1834"/>
      <c r="P55" s="1835"/>
    </row>
    <row r="56" spans="2:16" ht="18" customHeight="1" x14ac:dyDescent="0.15">
      <c r="B56" s="1832"/>
      <c r="C56" s="1833"/>
      <c r="D56" s="687"/>
      <c r="E56" s="687"/>
      <c r="F56" s="687"/>
      <c r="G56" s="687"/>
      <c r="H56" s="687"/>
      <c r="I56" s="687"/>
      <c r="J56" s="687"/>
      <c r="K56" s="687"/>
      <c r="L56" s="687"/>
      <c r="M56" s="688"/>
      <c r="N56" s="657"/>
      <c r="O56" s="1834"/>
      <c r="P56" s="1835"/>
    </row>
    <row r="57" spans="2:16" ht="18" customHeight="1" x14ac:dyDescent="0.15">
      <c r="B57" s="1832"/>
      <c r="C57" s="1833"/>
      <c r="D57" s="687"/>
      <c r="E57" s="687"/>
      <c r="F57" s="687"/>
      <c r="G57" s="687"/>
      <c r="H57" s="687"/>
      <c r="I57" s="687"/>
      <c r="J57" s="687"/>
      <c r="K57" s="687"/>
      <c r="L57" s="687"/>
      <c r="M57" s="688"/>
      <c r="N57" s="657"/>
      <c r="O57" s="1834"/>
      <c r="P57" s="1835"/>
    </row>
    <row r="58" spans="2:16" ht="18" customHeight="1" x14ac:dyDescent="0.15">
      <c r="B58" s="1832"/>
      <c r="C58" s="1833"/>
      <c r="D58" s="687"/>
      <c r="E58" s="687"/>
      <c r="F58" s="687"/>
      <c r="G58" s="687"/>
      <c r="H58" s="687"/>
      <c r="I58" s="687"/>
      <c r="J58" s="687"/>
      <c r="K58" s="687"/>
      <c r="L58" s="687"/>
      <c r="M58" s="688"/>
      <c r="O58" s="1834"/>
      <c r="P58" s="1835"/>
    </row>
    <row r="59" spans="2:16" ht="18" customHeight="1" x14ac:dyDescent="0.15">
      <c r="B59" s="1832"/>
      <c r="C59" s="1833"/>
      <c r="D59" s="687"/>
      <c r="E59" s="687"/>
      <c r="F59" s="687"/>
      <c r="G59" s="687"/>
      <c r="H59" s="687"/>
      <c r="I59" s="687"/>
      <c r="J59" s="687"/>
      <c r="K59" s="687"/>
      <c r="L59" s="687"/>
      <c r="M59" s="688"/>
      <c r="N59" s="657"/>
      <c r="O59" s="1834"/>
      <c r="P59" s="1835"/>
    </row>
    <row r="60" spans="2:16" ht="18" customHeight="1" x14ac:dyDescent="0.15">
      <c r="B60" s="1832"/>
      <c r="C60" s="1833"/>
      <c r="D60" s="687"/>
      <c r="E60" s="687"/>
      <c r="F60" s="687"/>
      <c r="G60" s="687"/>
      <c r="H60" s="687"/>
      <c r="I60" s="687"/>
      <c r="J60" s="687"/>
      <c r="K60" s="687"/>
      <c r="L60" s="687"/>
      <c r="M60" s="688"/>
      <c r="N60" s="657"/>
      <c r="O60" s="1834"/>
      <c r="P60" s="1835"/>
    </row>
    <row r="61" spans="2:16" ht="18" customHeight="1" x14ac:dyDescent="0.15">
      <c r="B61" s="1832"/>
      <c r="C61" s="1833"/>
      <c r="D61" s="687"/>
      <c r="E61" s="687"/>
      <c r="F61" s="687"/>
      <c r="G61" s="687"/>
      <c r="H61" s="687"/>
      <c r="I61" s="687"/>
      <c r="J61" s="687"/>
      <c r="K61" s="687"/>
      <c r="L61" s="687"/>
      <c r="M61" s="688"/>
      <c r="O61" s="1834"/>
      <c r="P61" s="1835"/>
    </row>
    <row r="62" spans="2:16" ht="18" customHeight="1" x14ac:dyDescent="0.15">
      <c r="B62" s="1832"/>
      <c r="C62" s="1833"/>
      <c r="D62" s="687"/>
      <c r="E62" s="687"/>
      <c r="F62" s="687"/>
      <c r="G62" s="687"/>
      <c r="H62" s="687"/>
      <c r="I62" s="687"/>
      <c r="J62" s="687"/>
      <c r="K62" s="687"/>
      <c r="L62" s="687"/>
      <c r="M62" s="688"/>
      <c r="N62" s="657"/>
      <c r="O62" s="1834"/>
      <c r="P62" s="1835"/>
    </row>
    <row r="63" spans="2:16" ht="18" customHeight="1" x14ac:dyDescent="0.15">
      <c r="B63" s="1832"/>
      <c r="C63" s="1833"/>
      <c r="D63" s="687"/>
      <c r="E63" s="687"/>
      <c r="F63" s="687"/>
      <c r="G63" s="687"/>
      <c r="H63" s="687"/>
      <c r="I63" s="687"/>
      <c r="J63" s="687"/>
      <c r="K63" s="687"/>
      <c r="L63" s="687"/>
      <c r="M63" s="688"/>
      <c r="N63" s="657"/>
      <c r="O63" s="1834"/>
      <c r="P63" s="1835"/>
    </row>
    <row r="64" spans="2:16" ht="18" customHeight="1" x14ac:dyDescent="0.15">
      <c r="B64" s="1832"/>
      <c r="C64" s="1833"/>
      <c r="D64" s="687"/>
      <c r="E64" s="687"/>
      <c r="F64" s="687"/>
      <c r="G64" s="687"/>
      <c r="H64" s="687"/>
      <c r="I64" s="687"/>
      <c r="J64" s="687"/>
      <c r="K64" s="687"/>
      <c r="L64" s="687"/>
      <c r="M64" s="688"/>
      <c r="O64" s="1834"/>
      <c r="P64" s="1835"/>
    </row>
    <row r="65" spans="2:16" ht="18" customHeight="1" x14ac:dyDescent="0.15">
      <c r="B65" s="1832"/>
      <c r="C65" s="1833"/>
      <c r="D65" s="687"/>
      <c r="E65" s="687"/>
      <c r="F65" s="687"/>
      <c r="G65" s="687"/>
      <c r="H65" s="687"/>
      <c r="I65" s="687"/>
      <c r="J65" s="687"/>
      <c r="K65" s="687"/>
      <c r="L65" s="687"/>
      <c r="M65" s="688"/>
      <c r="N65" s="657"/>
      <c r="O65" s="1834"/>
      <c r="P65" s="1835"/>
    </row>
    <row r="66" spans="2:16" ht="18" customHeight="1" x14ac:dyDescent="0.15">
      <c r="B66" s="1832"/>
      <c r="C66" s="1833"/>
      <c r="D66" s="687"/>
      <c r="E66" s="687"/>
      <c r="F66" s="687"/>
      <c r="G66" s="687"/>
      <c r="H66" s="687"/>
      <c r="I66" s="687"/>
      <c r="J66" s="687"/>
      <c r="K66" s="687"/>
      <c r="L66" s="687"/>
      <c r="M66" s="688"/>
      <c r="N66" s="657"/>
      <c r="O66" s="1834"/>
      <c r="P66" s="1835"/>
    </row>
    <row r="67" spans="2:16" ht="18" customHeight="1" x14ac:dyDescent="0.15">
      <c r="B67" s="1832"/>
      <c r="C67" s="1833"/>
      <c r="D67" s="687"/>
      <c r="E67" s="687"/>
      <c r="F67" s="687"/>
      <c r="G67" s="687"/>
      <c r="H67" s="687"/>
      <c r="I67" s="687"/>
      <c r="J67" s="687"/>
      <c r="K67" s="687"/>
      <c r="L67" s="687"/>
      <c r="M67" s="688"/>
      <c r="O67" s="1834"/>
      <c r="P67" s="1835"/>
    </row>
    <row r="68" spans="2:16" ht="18" customHeight="1" x14ac:dyDescent="0.15">
      <c r="B68" s="1832"/>
      <c r="C68" s="1833"/>
      <c r="D68" s="687"/>
      <c r="E68" s="687"/>
      <c r="F68" s="687"/>
      <c r="G68" s="687"/>
      <c r="H68" s="687"/>
      <c r="I68" s="687"/>
      <c r="J68" s="687"/>
      <c r="K68" s="687"/>
      <c r="L68" s="687"/>
      <c r="M68" s="688"/>
      <c r="N68" s="657"/>
      <c r="O68" s="1834"/>
      <c r="P68" s="1835"/>
    </row>
    <row r="69" spans="2:16" ht="18" customHeight="1" x14ac:dyDescent="0.15">
      <c r="B69" s="1832"/>
      <c r="C69" s="1833"/>
      <c r="D69" s="687"/>
      <c r="E69" s="687"/>
      <c r="F69" s="687"/>
      <c r="G69" s="687"/>
      <c r="H69" s="687"/>
      <c r="I69" s="687"/>
      <c r="J69" s="687"/>
      <c r="K69" s="687"/>
      <c r="L69" s="687"/>
      <c r="M69" s="688"/>
      <c r="N69" s="657"/>
      <c r="O69" s="1834"/>
      <c r="P69" s="1835"/>
    </row>
    <row r="70" spans="2:16" ht="18" customHeight="1" x14ac:dyDescent="0.15">
      <c r="B70" s="1832"/>
      <c r="C70" s="1833"/>
      <c r="D70" s="687"/>
      <c r="E70" s="687"/>
      <c r="F70" s="687"/>
      <c r="G70" s="687"/>
      <c r="H70" s="687"/>
      <c r="I70" s="687"/>
      <c r="J70" s="687"/>
      <c r="K70" s="687"/>
      <c r="L70" s="687"/>
      <c r="M70" s="688"/>
      <c r="O70" s="1834"/>
      <c r="P70" s="1835"/>
    </row>
    <row r="71" spans="2:16" ht="18" customHeight="1" x14ac:dyDescent="0.15">
      <c r="B71" s="1832"/>
      <c r="C71" s="1833"/>
      <c r="D71" s="687"/>
      <c r="E71" s="687"/>
      <c r="F71" s="687"/>
      <c r="G71" s="687"/>
      <c r="H71" s="687"/>
      <c r="I71" s="687"/>
      <c r="J71" s="687"/>
      <c r="K71" s="687"/>
      <c r="L71" s="687"/>
      <c r="M71" s="688"/>
      <c r="N71" s="657"/>
      <c r="O71" s="1834"/>
      <c r="P71" s="1835"/>
    </row>
  </sheetData>
  <sheetProtection formatCells="0" formatRows="0"/>
  <mergeCells count="68">
    <mergeCell ref="B31:C31"/>
    <mergeCell ref="B5:P5"/>
    <mergeCell ref="B6:C6"/>
    <mergeCell ref="D6:F6"/>
    <mergeCell ref="M6:O6"/>
    <mergeCell ref="P6:P8"/>
    <mergeCell ref="B7:B8"/>
    <mergeCell ref="D7:D8"/>
    <mergeCell ref="E7:E8"/>
    <mergeCell ref="F7:F8"/>
    <mergeCell ref="M7:M8"/>
    <mergeCell ref="N7:N8"/>
    <mergeCell ref="O7:O8"/>
    <mergeCell ref="G6:L8"/>
    <mergeCell ref="C7:C8"/>
    <mergeCell ref="P36:P38"/>
    <mergeCell ref="B33:B35"/>
    <mergeCell ref="C33:C35"/>
    <mergeCell ref="O33:O35"/>
    <mergeCell ref="P33:P35"/>
    <mergeCell ref="B36:B38"/>
    <mergeCell ref="C36:C38"/>
    <mergeCell ref="O36:O38"/>
    <mergeCell ref="B39:B41"/>
    <mergeCell ref="C39:C41"/>
    <mergeCell ref="O39:O41"/>
    <mergeCell ref="P39:P41"/>
    <mergeCell ref="B42:B44"/>
    <mergeCell ref="C42:C44"/>
    <mergeCell ref="O42:O44"/>
    <mergeCell ref="P42:P44"/>
    <mergeCell ref="P48:P50"/>
    <mergeCell ref="B45:B47"/>
    <mergeCell ref="C45:C47"/>
    <mergeCell ref="O45:O47"/>
    <mergeCell ref="P45:P47"/>
    <mergeCell ref="B51:B53"/>
    <mergeCell ref="C51:C53"/>
    <mergeCell ref="O51:O53"/>
    <mergeCell ref="B48:B50"/>
    <mergeCell ref="C48:C50"/>
    <mergeCell ref="O48:O50"/>
    <mergeCell ref="Q6:W8"/>
    <mergeCell ref="B63:B65"/>
    <mergeCell ref="C63:C65"/>
    <mergeCell ref="O63:O65"/>
    <mergeCell ref="P63:P65"/>
    <mergeCell ref="B57:B59"/>
    <mergeCell ref="C57:C59"/>
    <mergeCell ref="O57:O59"/>
    <mergeCell ref="P51:P53"/>
    <mergeCell ref="B54:B56"/>
    <mergeCell ref="C54:C56"/>
    <mergeCell ref="O54:O56"/>
    <mergeCell ref="P54:P56"/>
    <mergeCell ref="P57:P59"/>
    <mergeCell ref="B60:B62"/>
    <mergeCell ref="C60:C62"/>
    <mergeCell ref="B69:B71"/>
    <mergeCell ref="C69:C71"/>
    <mergeCell ref="O69:O71"/>
    <mergeCell ref="P69:P71"/>
    <mergeCell ref="O60:O62"/>
    <mergeCell ref="P60:P62"/>
    <mergeCell ref="B66:B68"/>
    <mergeCell ref="C66:C68"/>
    <mergeCell ref="O66:O68"/>
    <mergeCell ref="P66:P68"/>
  </mergeCells>
  <phoneticPr fontId="4"/>
  <dataValidations count="2">
    <dataValidation imeMode="off" allowBlank="1" showInputMessage="1" showErrorMessage="1" sqref="C32 C27:C30 B27:B32 G28:L32 D28:E32 B10:C26"/>
    <dataValidation imeMode="disabled" allowBlank="1" showInputMessage="1" showErrorMessage="1" sqref="D31:E31 D9:F27"/>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extLst>
    <ext xmlns:x14="http://schemas.microsoft.com/office/spreadsheetml/2009/9/main" uri="{CCE6A557-97BC-4b89-ADB6-D9C93CAAB3DF}">
      <x14:dataValidations xmlns:xm="http://schemas.microsoft.com/office/excel/2006/main" count="1">
        <x14:dataValidation type="list" imeMode="disabled" allowBlank="1" showInputMessage="1" showErrorMessage="1">
          <x14:formula1>
            <xm:f>活動計画書!$AG$72:$AG$187</xm:f>
          </x14:formula1>
          <xm:sqref>G9:L27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48"/>
  <sheetViews>
    <sheetView showZeros="0" view="pageBreakPreview" topLeftCell="A5" zoomScaleNormal="100" zoomScaleSheetLayoutView="100" workbookViewId="0">
      <selection activeCell="G17" sqref="G17"/>
    </sheetView>
  </sheetViews>
  <sheetFormatPr defaultColWidth="9" defaultRowHeight="16.5" x14ac:dyDescent="0.4"/>
  <cols>
    <col min="1" max="1" width="1.25" style="706" customWidth="1"/>
    <col min="2" max="2" width="6.5" style="706" customWidth="1"/>
    <col min="3" max="3" width="11.375" style="790" customWidth="1"/>
    <col min="4" max="4" width="16.625" style="706" customWidth="1"/>
    <col min="5" max="5" width="15.875" style="706" customWidth="1"/>
    <col min="6" max="6" width="7.25" style="706" customWidth="1"/>
    <col min="7" max="8" width="12.75" style="706" customWidth="1"/>
    <col min="9" max="9" width="14.875" style="706" customWidth="1"/>
    <col min="10" max="10" width="6.75" style="706" customWidth="1"/>
    <col min="11" max="11" width="9.875" style="706" customWidth="1"/>
    <col min="12" max="12" width="11.125" style="706" customWidth="1"/>
    <col min="13" max="13" width="8.25" style="706" customWidth="1"/>
    <col min="14" max="14" width="1.25" style="706" customWidth="1"/>
    <col min="15" max="15" width="9" style="706"/>
    <col min="16" max="19" width="16.25" style="706" customWidth="1"/>
    <col min="20" max="16384" width="9" style="706"/>
  </cols>
  <sheetData>
    <row r="1" spans="2:13" s="692" customFormat="1" ht="17.25" customHeight="1" x14ac:dyDescent="0.45">
      <c r="B1" s="689" t="s">
        <v>130</v>
      </c>
      <c r="C1" s="690"/>
      <c r="D1" s="691"/>
      <c r="E1" s="691"/>
      <c r="F1" s="691"/>
      <c r="G1" s="691"/>
      <c r="H1" s="691"/>
      <c r="J1" s="693"/>
      <c r="M1" s="691"/>
    </row>
    <row r="2" spans="2:13" s="692" customFormat="1" ht="23.25" customHeight="1" x14ac:dyDescent="0.45">
      <c r="B2" s="689" t="s">
        <v>1177</v>
      </c>
      <c r="C2" s="690"/>
      <c r="D2" s="691"/>
      <c r="E2" s="691"/>
      <c r="F2" s="691"/>
      <c r="G2" s="691"/>
      <c r="H2" s="691"/>
      <c r="J2" s="693"/>
      <c r="M2" s="694" t="s">
        <v>1176</v>
      </c>
    </row>
    <row r="3" spans="2:13" s="692" customFormat="1" ht="18.75" customHeight="1" x14ac:dyDescent="0.15">
      <c r="D3" s="695"/>
      <c r="E3" s="696" t="s">
        <v>1071</v>
      </c>
      <c r="F3" s="654" t="s">
        <v>427</v>
      </c>
      <c r="G3" s="654"/>
      <c r="H3" s="654"/>
      <c r="J3" s="693" t="s">
        <v>802</v>
      </c>
      <c r="K3" s="791" t="str">
        <f>'はじめに（PC）'!D4&amp;""</f>
        <v/>
      </c>
      <c r="L3" s="697"/>
      <c r="M3" s="697"/>
    </row>
    <row r="4" spans="2:13" s="692" customFormat="1" ht="15" customHeight="1" x14ac:dyDescent="0.15">
      <c r="B4" s="1851" t="s">
        <v>1302</v>
      </c>
      <c r="C4" s="1851"/>
      <c r="D4" s="1851"/>
      <c r="E4" s="1851"/>
      <c r="F4" s="1851"/>
      <c r="G4" s="1851"/>
      <c r="H4" s="1851"/>
      <c r="I4" s="1851"/>
      <c r="J4" s="1851"/>
      <c r="K4" s="1851"/>
      <c r="L4" s="1851"/>
      <c r="M4" s="1851"/>
    </row>
    <row r="5" spans="2:13" s="692" customFormat="1" ht="27" customHeight="1" x14ac:dyDescent="0.15">
      <c r="B5" s="1852" t="s">
        <v>505</v>
      </c>
      <c r="C5" s="1852"/>
      <c r="D5" s="1852"/>
      <c r="E5" s="1852"/>
      <c r="F5" s="1852"/>
      <c r="G5" s="1852"/>
      <c r="H5" s="1852"/>
      <c r="I5" s="1852"/>
      <c r="J5" s="1852"/>
      <c r="K5" s="1852"/>
      <c r="L5" s="1852"/>
      <c r="M5" s="1852"/>
    </row>
    <row r="6" spans="2:13" s="692" customFormat="1" ht="27" customHeight="1" x14ac:dyDescent="0.15">
      <c r="B6" s="1852" t="s">
        <v>991</v>
      </c>
      <c r="C6" s="1852"/>
      <c r="D6" s="1852"/>
      <c r="E6" s="1852"/>
      <c r="F6" s="1852"/>
      <c r="G6" s="1852"/>
      <c r="H6" s="1852"/>
      <c r="I6" s="1852"/>
      <c r="J6" s="1852"/>
      <c r="K6" s="1852"/>
      <c r="L6" s="1852"/>
      <c r="M6" s="1852"/>
    </row>
    <row r="7" spans="2:13" s="692" customFormat="1" ht="28.5" customHeight="1" x14ac:dyDescent="0.15">
      <c r="B7" s="1852" t="s">
        <v>803</v>
      </c>
      <c r="C7" s="1852"/>
      <c r="D7" s="1852"/>
      <c r="E7" s="1852"/>
      <c r="F7" s="1852"/>
      <c r="G7" s="1852"/>
      <c r="H7" s="1852"/>
      <c r="I7" s="1852"/>
      <c r="J7" s="1852"/>
      <c r="K7" s="1852"/>
      <c r="L7" s="1852"/>
      <c r="M7" s="1852"/>
    </row>
    <row r="8" spans="2:13" ht="36" customHeight="1" x14ac:dyDescent="0.4">
      <c r="B8" s="698" t="s">
        <v>102</v>
      </c>
      <c r="C8" s="699" t="s">
        <v>103</v>
      </c>
      <c r="D8" s="1853" t="s">
        <v>510</v>
      </c>
      <c r="E8" s="1854"/>
      <c r="F8" s="700" t="s">
        <v>172</v>
      </c>
      <c r="G8" s="701" t="s">
        <v>990</v>
      </c>
      <c r="H8" s="699" t="s">
        <v>989</v>
      </c>
      <c r="I8" s="702" t="s">
        <v>988</v>
      </c>
      <c r="J8" s="703" t="s">
        <v>1309</v>
      </c>
      <c r="K8" s="1004" t="s">
        <v>104</v>
      </c>
      <c r="L8" s="704" t="s">
        <v>105</v>
      </c>
      <c r="M8" s="705" t="s">
        <v>509</v>
      </c>
    </row>
    <row r="9" spans="2:13" ht="34.5" customHeight="1" x14ac:dyDescent="0.4">
      <c r="B9" s="707"/>
      <c r="C9" s="708"/>
      <c r="D9" s="709"/>
      <c r="E9" s="710"/>
      <c r="F9" s="711"/>
      <c r="G9" s="712"/>
      <c r="H9" s="713"/>
      <c r="I9" s="792">
        <f>G9-H9</f>
        <v>0</v>
      </c>
      <c r="J9" s="714"/>
      <c r="K9" s="1005"/>
      <c r="L9" s="715"/>
      <c r="M9" s="716"/>
    </row>
    <row r="10" spans="2:13" ht="19.5" customHeight="1" x14ac:dyDescent="0.4">
      <c r="B10" s="707"/>
      <c r="C10" s="708"/>
      <c r="D10" s="717"/>
      <c r="E10" s="718"/>
      <c r="F10" s="719"/>
      <c r="G10" s="720"/>
      <c r="H10" s="721"/>
      <c r="I10" s="792">
        <f t="shared" ref="I10:I21" ca="1" si="0">IF((OFFSET(I10,-1,0)+G10-H10)&gt;=0,OFFSET(I10,-1,0)+G10-H10,"")</f>
        <v>0</v>
      </c>
      <c r="J10" s="722"/>
      <c r="K10" s="1005"/>
      <c r="L10" s="723"/>
      <c r="M10" s="716"/>
    </row>
    <row r="11" spans="2:13" ht="19.5" customHeight="1" x14ac:dyDescent="0.4">
      <c r="B11" s="724"/>
      <c r="C11" s="708"/>
      <c r="D11" s="717"/>
      <c r="E11" s="718"/>
      <c r="F11" s="725"/>
      <c r="G11" s="720"/>
      <c r="H11" s="721"/>
      <c r="I11" s="793">
        <f ca="1">IF((OFFSET(I11,-1,0)+G11-H11)&gt;=0,OFFSET(I11,-1,0)+G11-H11,"")</f>
        <v>0</v>
      </c>
      <c r="J11" s="722"/>
      <c r="K11" s="1005"/>
      <c r="L11" s="723"/>
      <c r="M11" s="716"/>
    </row>
    <row r="12" spans="2:13" ht="19.5" customHeight="1" x14ac:dyDescent="0.4">
      <c r="B12" s="726"/>
      <c r="C12" s="727"/>
      <c r="D12" s="728"/>
      <c r="E12" s="729"/>
      <c r="F12" s="730"/>
      <c r="G12" s="731"/>
      <c r="H12" s="732"/>
      <c r="I12" s="794">
        <f ca="1">IF((OFFSET(I12,-1,0)+G12-H12)&gt;=0,OFFSET(I12,-1,0)+G12-H12,"")</f>
        <v>0</v>
      </c>
      <c r="J12" s="733"/>
      <c r="K12" s="1005"/>
      <c r="L12" s="734"/>
      <c r="M12" s="716"/>
    </row>
    <row r="13" spans="2:13" ht="19.5" customHeight="1" x14ac:dyDescent="0.4">
      <c r="B13" s="724"/>
      <c r="C13" s="708"/>
      <c r="D13" s="717"/>
      <c r="E13" s="718"/>
      <c r="F13" s="719"/>
      <c r="G13" s="720"/>
      <c r="H13" s="721"/>
      <c r="I13" s="792">
        <f ca="1">IF((OFFSET(I13,-1,0)+G13-H13)&gt;=0,OFFSET(I13,-1,0)+G13-H13,"")</f>
        <v>0</v>
      </c>
      <c r="J13" s="722"/>
      <c r="K13" s="1005"/>
      <c r="L13" s="723"/>
      <c r="M13" s="716"/>
    </row>
    <row r="14" spans="2:13" ht="19.5" customHeight="1" x14ac:dyDescent="0.4">
      <c r="B14" s="724"/>
      <c r="C14" s="708"/>
      <c r="D14" s="717"/>
      <c r="E14" s="718"/>
      <c r="F14" s="719"/>
      <c r="G14" s="712"/>
      <c r="H14" s="713"/>
      <c r="I14" s="792">
        <f t="shared" ca="1" si="0"/>
        <v>0</v>
      </c>
      <c r="J14" s="722"/>
      <c r="K14" s="1005"/>
      <c r="L14" s="723"/>
      <c r="M14" s="716"/>
    </row>
    <row r="15" spans="2:13" ht="19.5" customHeight="1" x14ac:dyDescent="0.4">
      <c r="B15" s="724"/>
      <c r="C15" s="708"/>
      <c r="D15" s="717"/>
      <c r="E15" s="718"/>
      <c r="F15" s="719"/>
      <c r="G15" s="720"/>
      <c r="H15" s="721"/>
      <c r="I15" s="792">
        <f t="shared" ca="1" si="0"/>
        <v>0</v>
      </c>
      <c r="J15" s="722"/>
      <c r="K15" s="1005"/>
      <c r="L15" s="723"/>
      <c r="M15" s="716"/>
    </row>
    <row r="16" spans="2:13" ht="19.5" customHeight="1" x14ac:dyDescent="0.4">
      <c r="B16" s="724"/>
      <c r="C16" s="708"/>
      <c r="D16" s="717"/>
      <c r="E16" s="718"/>
      <c r="F16" s="719"/>
      <c r="G16" s="720"/>
      <c r="H16" s="721"/>
      <c r="I16" s="792">
        <f ca="1">IF((OFFSET(I16,-1,0)+G16-H16)&gt;=0,OFFSET(I16,-1,0)+G16-H16,"")</f>
        <v>0</v>
      </c>
      <c r="J16" s="722"/>
      <c r="K16" s="1005"/>
      <c r="L16" s="723"/>
      <c r="M16" s="716"/>
    </row>
    <row r="17" spans="1:15" ht="19.5" customHeight="1" x14ac:dyDescent="0.4">
      <c r="B17" s="724"/>
      <c r="C17" s="708"/>
      <c r="D17" s="717"/>
      <c r="E17" s="718"/>
      <c r="F17" s="719"/>
      <c r="G17" s="720"/>
      <c r="H17" s="721"/>
      <c r="I17" s="792">
        <f ca="1">IF((OFFSET(I17,-1,0)+G17-H17)&gt;=0,OFFSET(I17,-1,0)+G17-H17,"")</f>
        <v>0</v>
      </c>
      <c r="J17" s="722"/>
      <c r="K17" s="1005"/>
      <c r="L17" s="723"/>
      <c r="M17" s="716"/>
    </row>
    <row r="18" spans="1:15" ht="19.5" customHeight="1" x14ac:dyDescent="0.4">
      <c r="B18" s="724"/>
      <c r="C18" s="708"/>
      <c r="D18" s="717"/>
      <c r="E18" s="718"/>
      <c r="F18" s="719"/>
      <c r="G18" s="720"/>
      <c r="H18" s="721"/>
      <c r="I18" s="792">
        <f ca="1">IF((OFFSET(I18,-1,0)+G18-H18)&gt;=0,OFFSET(I18,-1,0)+G18-H18,"")</f>
        <v>0</v>
      </c>
      <c r="J18" s="722"/>
      <c r="K18" s="1005"/>
      <c r="L18" s="723"/>
      <c r="M18" s="716"/>
    </row>
    <row r="19" spans="1:15" ht="35.25" customHeight="1" x14ac:dyDescent="0.4">
      <c r="B19" s="724"/>
      <c r="C19" s="708"/>
      <c r="D19" s="717"/>
      <c r="E19" s="718"/>
      <c r="F19" s="719"/>
      <c r="G19" s="720"/>
      <c r="H19" s="721"/>
      <c r="I19" s="792">
        <f t="shared" ca="1" si="0"/>
        <v>0</v>
      </c>
      <c r="J19" s="722"/>
      <c r="K19" s="1005"/>
      <c r="L19" s="723"/>
      <c r="M19" s="716"/>
    </row>
    <row r="20" spans="1:15" ht="19.5" customHeight="1" x14ac:dyDescent="0.4">
      <c r="B20" s="724"/>
      <c r="C20" s="708"/>
      <c r="D20" s="717"/>
      <c r="E20" s="718"/>
      <c r="F20" s="719"/>
      <c r="G20" s="720"/>
      <c r="H20" s="721"/>
      <c r="I20" s="792">
        <f t="shared" ca="1" si="0"/>
        <v>0</v>
      </c>
      <c r="J20" s="722"/>
      <c r="K20" s="1005"/>
      <c r="L20" s="723"/>
      <c r="M20" s="716"/>
    </row>
    <row r="21" spans="1:15" ht="19.5" customHeight="1" x14ac:dyDescent="0.4">
      <c r="B21" s="724"/>
      <c r="C21" s="708"/>
      <c r="D21" s="717"/>
      <c r="E21" s="718"/>
      <c r="F21" s="719"/>
      <c r="G21" s="720"/>
      <c r="H21" s="721"/>
      <c r="I21" s="792">
        <f t="shared" ca="1" si="0"/>
        <v>0</v>
      </c>
      <c r="J21" s="722"/>
      <c r="K21" s="1005"/>
      <c r="L21" s="723"/>
      <c r="M21" s="716"/>
    </row>
    <row r="22" spans="1:15" ht="16.5" customHeight="1" thickBot="1" x14ac:dyDescent="0.45">
      <c r="B22" s="735"/>
      <c r="C22" s="736"/>
      <c r="D22" s="737" t="s">
        <v>438</v>
      </c>
      <c r="E22" s="738"/>
      <c r="F22" s="739"/>
      <c r="G22" s="740"/>
      <c r="H22" s="741"/>
      <c r="I22" s="742"/>
      <c r="J22" s="743"/>
      <c r="K22" s="744"/>
      <c r="L22" s="745"/>
      <c r="M22" s="746"/>
    </row>
    <row r="23" spans="1:15" ht="19.5" customHeight="1" thickTop="1" x14ac:dyDescent="0.4">
      <c r="B23" s="1886" t="s">
        <v>106</v>
      </c>
      <c r="C23" s="1887"/>
      <c r="D23" s="1887"/>
      <c r="E23" s="1887"/>
      <c r="F23" s="1888"/>
      <c r="G23" s="795" t="str">
        <f ca="1">IF(SUM(G9:OFFSET(G23,-1,0))&gt;0,SUM(G9:OFFSET(G23,-1,0)),"")</f>
        <v/>
      </c>
      <c r="H23" s="796" t="str">
        <f ca="1">IF(SUM(H9:OFFSET(H23,-1,0))&gt;0,SUM(H9:OFFSET(H23,-1,0)),"")</f>
        <v/>
      </c>
      <c r="I23" s="797" t="str">
        <f ca="1">IFERROR(SUM(G23-H23),"")</f>
        <v/>
      </c>
      <c r="J23" s="747"/>
      <c r="K23" s="748"/>
      <c r="L23" s="749"/>
      <c r="M23" s="750"/>
    </row>
    <row r="24" spans="1:15" ht="18.75" customHeight="1" x14ac:dyDescent="0.4">
      <c r="B24" s="751" t="s">
        <v>107</v>
      </c>
      <c r="C24" s="752"/>
      <c r="D24" s="753"/>
      <c r="E24" s="753"/>
      <c r="F24" s="754"/>
      <c r="G24" s="754"/>
      <c r="H24" s="755"/>
      <c r="I24" s="756"/>
      <c r="J24" s="756"/>
      <c r="K24" s="756"/>
    </row>
    <row r="25" spans="1:15" ht="14.25" customHeight="1" x14ac:dyDescent="0.4">
      <c r="B25" s="757"/>
      <c r="C25" s="757"/>
      <c r="D25" s="757"/>
      <c r="E25" s="757"/>
      <c r="F25" s="757"/>
      <c r="G25" s="757"/>
      <c r="H25" s="757"/>
      <c r="I25" s="757"/>
      <c r="J25" s="757"/>
      <c r="K25" s="757"/>
    </row>
    <row r="26" spans="1:15" s="766" customFormat="1" ht="19.5" customHeight="1" x14ac:dyDescent="0.45">
      <c r="A26" s="758"/>
      <c r="B26" s="759" t="s">
        <v>171</v>
      </c>
      <c r="C26" s="760">
        <v>1</v>
      </c>
      <c r="D26" s="1866" t="s">
        <v>298</v>
      </c>
      <c r="E26" s="1866"/>
      <c r="F26" s="706"/>
      <c r="G26" s="761" t="s">
        <v>171</v>
      </c>
      <c r="H26" s="762">
        <v>2</v>
      </c>
      <c r="I26" s="763" t="s">
        <v>297</v>
      </c>
      <c r="J26" s="706"/>
      <c r="K26" s="764" t="s">
        <v>108</v>
      </c>
      <c r="L26" s="765"/>
      <c r="N26" s="758"/>
      <c r="O26" s="767"/>
    </row>
    <row r="27" spans="1:15" s="766" customFormat="1" ht="19.5" customHeight="1" x14ac:dyDescent="0.45">
      <c r="A27" s="758"/>
      <c r="B27" s="1885" t="s">
        <v>109</v>
      </c>
      <c r="C27" s="1885"/>
      <c r="D27" s="1882" t="s">
        <v>110</v>
      </c>
      <c r="E27" s="1884"/>
      <c r="F27" s="769"/>
      <c r="G27" s="1885" t="s">
        <v>109</v>
      </c>
      <c r="H27" s="1885"/>
      <c r="I27" s="1882" t="s">
        <v>110</v>
      </c>
      <c r="J27" s="1883"/>
      <c r="K27" s="1884"/>
      <c r="L27" s="770"/>
      <c r="N27" s="758"/>
    </row>
    <row r="28" spans="1:15" s="766" customFormat="1" ht="19.5" customHeight="1" x14ac:dyDescent="0.45">
      <c r="A28" s="758"/>
      <c r="B28" s="1885"/>
      <c r="C28" s="1885"/>
      <c r="D28" s="768" t="s">
        <v>168</v>
      </c>
      <c r="E28" s="771" t="s">
        <v>169</v>
      </c>
      <c r="F28" s="769"/>
      <c r="G28" s="1885"/>
      <c r="H28" s="1885"/>
      <c r="I28" s="768" t="s">
        <v>168</v>
      </c>
      <c r="J28" s="1877" t="s">
        <v>169</v>
      </c>
      <c r="K28" s="1878"/>
      <c r="L28" s="770"/>
      <c r="N28" s="758"/>
    </row>
    <row r="29" spans="1:15" s="766" customFormat="1" ht="19.5" customHeight="1" x14ac:dyDescent="0.45">
      <c r="A29" s="758"/>
      <c r="B29" s="1855" t="s">
        <v>833</v>
      </c>
      <c r="C29" s="1855"/>
      <c r="D29" s="798">
        <f>SUMIFS($G$9:$G$22,$C$9:$C$22,B29,$F$9:$F$22,$C$26)</f>
        <v>0</v>
      </c>
      <c r="E29" s="772"/>
      <c r="F29" s="769"/>
      <c r="G29" s="1855" t="s">
        <v>833</v>
      </c>
      <c r="H29" s="1855"/>
      <c r="I29" s="798">
        <f>SUMIFS($G$9:$G$22,$C$9:$C$22,G29,$F$9:$F$22,$H$26)</f>
        <v>0</v>
      </c>
      <c r="J29" s="1879"/>
      <c r="K29" s="1880"/>
      <c r="L29" s="770"/>
      <c r="N29" s="758"/>
    </row>
    <row r="30" spans="1:15" s="766" customFormat="1" ht="19.5" customHeight="1" x14ac:dyDescent="0.45">
      <c r="A30" s="758"/>
      <c r="B30" s="1855" t="s">
        <v>834</v>
      </c>
      <c r="C30" s="1855"/>
      <c r="D30" s="799">
        <f>SUMIFS($G$9:$G$22,$C$9:$C$22,B30,$F$9:$F$22,$C$26)</f>
        <v>0</v>
      </c>
      <c r="E30" s="772"/>
      <c r="F30" s="769"/>
      <c r="G30" s="1855" t="s">
        <v>834</v>
      </c>
      <c r="H30" s="1855"/>
      <c r="I30" s="799">
        <f>SUMIFS($G$9:$G$22,$C$9:$C$22,G30,$F$9:$F$22,$H$26)</f>
        <v>0</v>
      </c>
      <c r="J30" s="1879"/>
      <c r="K30" s="1880"/>
      <c r="L30" s="770"/>
      <c r="N30" s="758"/>
    </row>
    <row r="31" spans="1:15" s="766" customFormat="1" ht="19.5" customHeight="1" x14ac:dyDescent="0.45">
      <c r="A31" s="758"/>
      <c r="B31" s="1855" t="s">
        <v>835</v>
      </c>
      <c r="C31" s="1855"/>
      <c r="D31" s="799">
        <f>SUMIFS($G$9:$G$22,$C$9:$C$22,B31,$F$9:$F$22,$C$26)</f>
        <v>0</v>
      </c>
      <c r="E31" s="772"/>
      <c r="F31" s="769"/>
      <c r="G31" s="1855" t="s">
        <v>835</v>
      </c>
      <c r="H31" s="1855"/>
      <c r="I31" s="799">
        <f>SUMIFS($G$9:$G$22,$C$9:$C$22,G31,$F$9:$F$22,$H$26)</f>
        <v>0</v>
      </c>
      <c r="J31" s="1879"/>
      <c r="K31" s="1880"/>
      <c r="L31" s="770"/>
      <c r="N31" s="758"/>
    </row>
    <row r="32" spans="1:15" s="766" customFormat="1" ht="19.5" customHeight="1" x14ac:dyDescent="0.45">
      <c r="A32" s="758"/>
      <c r="B32" s="1855" t="s">
        <v>836</v>
      </c>
      <c r="C32" s="1855"/>
      <c r="D32" s="773"/>
      <c r="E32" s="800">
        <f>SUMIFS($H$9:$H$22,$C$9:$C$22,B32,$F$9:$F$22,$C$26)</f>
        <v>0</v>
      </c>
      <c r="F32" s="769"/>
      <c r="G32" s="1855" t="s">
        <v>836</v>
      </c>
      <c r="H32" s="1855"/>
      <c r="I32" s="773"/>
      <c r="J32" s="1872">
        <f>SUMIFS($H$9:$H$22,$C$9:$C$22,G32,$F$9:$F$22,$H$26)</f>
        <v>0</v>
      </c>
      <c r="K32" s="1873">
        <f>SUMIF($C$9:$C$21,H32,$H$9:$H$21)</f>
        <v>0</v>
      </c>
      <c r="L32" s="770"/>
      <c r="N32" s="758"/>
    </row>
    <row r="33" spans="1:15" s="766" customFormat="1" ht="19.5" customHeight="1" x14ac:dyDescent="0.45">
      <c r="A33" s="758"/>
      <c r="B33" s="1855" t="s">
        <v>1303</v>
      </c>
      <c r="C33" s="1855"/>
      <c r="D33" s="773"/>
      <c r="E33" s="800">
        <f>SUMIFS($H$9:$H$22,$C$9:$C$22,B33,$F$9:$F$22,$C$26)</f>
        <v>0</v>
      </c>
      <c r="F33" s="769"/>
      <c r="G33" s="1855" t="s">
        <v>1303</v>
      </c>
      <c r="H33" s="1855"/>
      <c r="I33" s="773"/>
      <c r="J33" s="1872">
        <f>SUMIFS($H$9:$H$22,$C$9:$C$22,G33,$F$9:$F$22,$H$26)</f>
        <v>0</v>
      </c>
      <c r="K33" s="1873">
        <f>SUMIF($C$9:$C$21,H33,$H$9:$H$21)</f>
        <v>0</v>
      </c>
      <c r="L33" s="770"/>
      <c r="N33" s="758"/>
    </row>
    <row r="34" spans="1:15" s="766" customFormat="1" ht="19.5" customHeight="1" x14ac:dyDescent="0.45">
      <c r="A34" s="758"/>
      <c r="B34" s="1855" t="s">
        <v>1304</v>
      </c>
      <c r="C34" s="1855"/>
      <c r="D34" s="773"/>
      <c r="E34" s="800">
        <f>SUMIFS($H$9:$H$22,$C$9:$C$22,B34,$F$9:$F$22,$C$26)</f>
        <v>0</v>
      </c>
      <c r="F34" s="769"/>
      <c r="G34" s="1855" t="s">
        <v>1304</v>
      </c>
      <c r="H34" s="1855"/>
      <c r="I34" s="773"/>
      <c r="J34" s="1872">
        <f>SUMIFS($H$9:$H$22,$C$9:$C$22,G34,$F$9:$F$22,$H$26)</f>
        <v>0</v>
      </c>
      <c r="K34" s="1873">
        <f>SUMIF($C$9:$C$21,H34,$H$9:$H$21)</f>
        <v>0</v>
      </c>
      <c r="L34" s="770"/>
      <c r="N34" s="758"/>
    </row>
    <row r="35" spans="1:15" s="766" customFormat="1" ht="19.5" customHeight="1" x14ac:dyDescent="0.45">
      <c r="A35" s="758"/>
      <c r="B35" s="1855" t="s">
        <v>1305</v>
      </c>
      <c r="C35" s="1855"/>
      <c r="D35" s="774"/>
      <c r="E35" s="800">
        <f>SUMIFS($H$9:$H$22,$C$9:$C$22,B35,$F$9:$F$22,$C$26)</f>
        <v>0</v>
      </c>
      <c r="F35" s="769"/>
      <c r="G35" s="1855" t="s">
        <v>1305</v>
      </c>
      <c r="H35" s="1855"/>
      <c r="I35" s="774"/>
      <c r="J35" s="1872">
        <f>SUMIFS($H$9:$H$22,$C$9:$C$22,G35,$F$9:$F$22,$H$26)</f>
        <v>0</v>
      </c>
      <c r="K35" s="1873">
        <f>SUMIF($C$9:$C$21,H35,$H$9:$H$21)</f>
        <v>0</v>
      </c>
      <c r="L35" s="770"/>
      <c r="N35" s="758"/>
    </row>
    <row r="36" spans="1:15" s="766" customFormat="1" ht="19.5" customHeight="1" thickBot="1" x14ac:dyDescent="0.5">
      <c r="A36" s="758"/>
      <c r="B36" s="1881" t="s">
        <v>999</v>
      </c>
      <c r="C36" s="1881"/>
      <c r="D36" s="775"/>
      <c r="E36" s="801">
        <f>D37-SUM(E29:E35)</f>
        <v>0</v>
      </c>
      <c r="F36" s="769"/>
      <c r="G36" s="1856" t="s">
        <v>808</v>
      </c>
      <c r="H36" s="1856"/>
      <c r="I36" s="775"/>
      <c r="J36" s="1874">
        <f>I37-SUM(J29:K35)</f>
        <v>0</v>
      </c>
      <c r="K36" s="1875"/>
      <c r="L36" s="770"/>
      <c r="N36" s="758"/>
    </row>
    <row r="37" spans="1:15" s="766" customFormat="1" ht="19.5" customHeight="1" thickTop="1" x14ac:dyDescent="0.45">
      <c r="A37" s="758"/>
      <c r="B37" s="1876" t="s">
        <v>170</v>
      </c>
      <c r="C37" s="1876"/>
      <c r="D37" s="802">
        <f>SUM(D29:D36)</f>
        <v>0</v>
      </c>
      <c r="E37" s="803">
        <f>SUM(E29:E36)</f>
        <v>0</v>
      </c>
      <c r="F37" s="769"/>
      <c r="G37" s="1876" t="s">
        <v>170</v>
      </c>
      <c r="H37" s="1876"/>
      <c r="I37" s="802">
        <f>SUM(I29:I36)</f>
        <v>0</v>
      </c>
      <c r="J37" s="1870">
        <f>SUM(J29:K36)</f>
        <v>0</v>
      </c>
      <c r="K37" s="1871"/>
      <c r="L37" s="770"/>
      <c r="N37" s="758"/>
    </row>
    <row r="38" spans="1:15" s="766" customFormat="1" ht="7.5" customHeight="1" x14ac:dyDescent="0.45">
      <c r="A38" s="758"/>
      <c r="B38" s="776"/>
      <c r="C38" s="777"/>
      <c r="D38" s="778"/>
      <c r="E38" s="779"/>
      <c r="G38" s="780"/>
      <c r="H38" s="781"/>
      <c r="I38" s="782"/>
      <c r="J38" s="782"/>
      <c r="K38" s="781"/>
      <c r="L38" s="765"/>
      <c r="N38" s="758"/>
      <c r="O38" s="770"/>
    </row>
    <row r="39" spans="1:15" s="783" customFormat="1" ht="18" customHeight="1" x14ac:dyDescent="0.45">
      <c r="B39" s="784" t="s">
        <v>320</v>
      </c>
      <c r="C39" s="785"/>
      <c r="D39" s="784"/>
      <c r="E39" s="784"/>
      <c r="F39" s="784"/>
      <c r="G39" s="784"/>
      <c r="H39" s="784"/>
      <c r="I39" s="784"/>
      <c r="J39" s="786"/>
      <c r="K39" s="786"/>
      <c r="L39" s="786"/>
    </row>
    <row r="40" spans="1:15" s="783" customFormat="1" ht="18" customHeight="1" x14ac:dyDescent="0.45">
      <c r="B40" s="787" t="s">
        <v>111</v>
      </c>
      <c r="C40" s="787" t="s">
        <v>319</v>
      </c>
      <c r="D40" s="1860" t="s">
        <v>1000</v>
      </c>
      <c r="E40" s="1861"/>
      <c r="F40" s="1861"/>
      <c r="G40" s="1861"/>
      <c r="H40" s="1861"/>
      <c r="I40" s="1861"/>
      <c r="J40" s="1861"/>
      <c r="K40" s="1861"/>
      <c r="L40" s="1862"/>
    </row>
    <row r="41" spans="1:15" s="783" customFormat="1" ht="18" customHeight="1" x14ac:dyDescent="0.45">
      <c r="B41" s="787">
        <v>1</v>
      </c>
      <c r="C41" s="787" t="s">
        <v>269</v>
      </c>
      <c r="D41" s="1857" t="s">
        <v>272</v>
      </c>
      <c r="E41" s="1858"/>
      <c r="F41" s="1858"/>
      <c r="G41" s="1858"/>
      <c r="H41" s="1858"/>
      <c r="I41" s="1858"/>
      <c r="J41" s="1858"/>
      <c r="K41" s="1858"/>
      <c r="L41" s="1859"/>
    </row>
    <row r="42" spans="1:15" s="783" customFormat="1" ht="18" customHeight="1" x14ac:dyDescent="0.45">
      <c r="B42" s="787">
        <v>2</v>
      </c>
      <c r="C42" s="787" t="s">
        <v>270</v>
      </c>
      <c r="D42" s="1857" t="s">
        <v>647</v>
      </c>
      <c r="E42" s="1858"/>
      <c r="F42" s="1858"/>
      <c r="G42" s="1858"/>
      <c r="H42" s="1858"/>
      <c r="I42" s="1858"/>
      <c r="J42" s="1858"/>
      <c r="K42" s="1858"/>
      <c r="L42" s="1859"/>
    </row>
    <row r="43" spans="1:15" s="783" customFormat="1" ht="18" customHeight="1" x14ac:dyDescent="0.45">
      <c r="B43" s="787">
        <v>3</v>
      </c>
      <c r="C43" s="787" t="s">
        <v>271</v>
      </c>
      <c r="D43" s="1857" t="s">
        <v>804</v>
      </c>
      <c r="E43" s="1858"/>
      <c r="F43" s="1858"/>
      <c r="G43" s="1858"/>
      <c r="H43" s="1858"/>
      <c r="I43" s="1858"/>
      <c r="J43" s="1858"/>
      <c r="K43" s="1858"/>
      <c r="L43" s="1859"/>
    </row>
    <row r="44" spans="1:15" s="783" customFormat="1" ht="18" customHeight="1" x14ac:dyDescent="0.45">
      <c r="B44" s="787">
        <v>4</v>
      </c>
      <c r="C44" s="787" t="s">
        <v>112</v>
      </c>
      <c r="D44" s="1857" t="s">
        <v>113</v>
      </c>
      <c r="E44" s="1858"/>
      <c r="F44" s="1858"/>
      <c r="G44" s="1858"/>
      <c r="H44" s="1858"/>
      <c r="I44" s="1858"/>
      <c r="J44" s="1858"/>
      <c r="K44" s="1858"/>
      <c r="L44" s="1859"/>
    </row>
    <row r="45" spans="1:15" s="783" customFormat="1" ht="24.75" customHeight="1" x14ac:dyDescent="0.45">
      <c r="B45" s="788">
        <v>5</v>
      </c>
      <c r="C45" s="788" t="s">
        <v>11</v>
      </c>
      <c r="D45" s="1863" t="s">
        <v>131</v>
      </c>
      <c r="E45" s="1864"/>
      <c r="F45" s="1864"/>
      <c r="G45" s="1864"/>
      <c r="H45" s="1864"/>
      <c r="I45" s="1864"/>
      <c r="J45" s="1864"/>
      <c r="K45" s="1864"/>
      <c r="L45" s="1865"/>
    </row>
    <row r="46" spans="1:15" s="783" customFormat="1" ht="81.599999999999994" customHeight="1" x14ac:dyDescent="0.45">
      <c r="B46" s="789">
        <v>6</v>
      </c>
      <c r="C46" s="789" t="s">
        <v>254</v>
      </c>
      <c r="D46" s="1867" t="s">
        <v>1307</v>
      </c>
      <c r="E46" s="1868"/>
      <c r="F46" s="1868"/>
      <c r="G46" s="1868"/>
      <c r="H46" s="1868"/>
      <c r="I46" s="1868"/>
      <c r="J46" s="1868"/>
      <c r="K46" s="1868"/>
      <c r="L46" s="1869"/>
    </row>
    <row r="47" spans="1:15" s="783" customFormat="1" ht="18.75" customHeight="1" x14ac:dyDescent="0.45">
      <c r="B47" s="789">
        <v>7</v>
      </c>
      <c r="C47" s="789" t="s">
        <v>7</v>
      </c>
      <c r="D47" s="1863" t="s">
        <v>1306</v>
      </c>
      <c r="E47" s="1864"/>
      <c r="F47" s="1864"/>
      <c r="G47" s="1864"/>
      <c r="H47" s="1864"/>
      <c r="I47" s="1864"/>
      <c r="J47" s="1864"/>
      <c r="K47" s="1864"/>
      <c r="L47" s="1865"/>
    </row>
    <row r="48" spans="1:15" ht="18.75" customHeight="1" x14ac:dyDescent="0.4"/>
  </sheetData>
  <sheetProtection formatCells="0" formatRows="0"/>
  <mergeCells count="47">
    <mergeCell ref="B29:C29"/>
    <mergeCell ref="B30:C30"/>
    <mergeCell ref="D27:E27"/>
    <mergeCell ref="B23:F23"/>
    <mergeCell ref="B27:C28"/>
    <mergeCell ref="G32:H32"/>
    <mergeCell ref="J31:K31"/>
    <mergeCell ref="J32:K32"/>
    <mergeCell ref="G33:H33"/>
    <mergeCell ref="I27:K27"/>
    <mergeCell ref="G30:H30"/>
    <mergeCell ref="G27:H28"/>
    <mergeCell ref="G29:H29"/>
    <mergeCell ref="G31:H31"/>
    <mergeCell ref="B37:C37"/>
    <mergeCell ref="B35:C35"/>
    <mergeCell ref="B36:C36"/>
    <mergeCell ref="B31:C31"/>
    <mergeCell ref="B33:C33"/>
    <mergeCell ref="B34:C34"/>
    <mergeCell ref="B32:C32"/>
    <mergeCell ref="D47:L47"/>
    <mergeCell ref="D26:E26"/>
    <mergeCell ref="D45:L45"/>
    <mergeCell ref="D46:L46"/>
    <mergeCell ref="J37:K37"/>
    <mergeCell ref="J34:K34"/>
    <mergeCell ref="J35:K35"/>
    <mergeCell ref="J36:K36"/>
    <mergeCell ref="G37:H37"/>
    <mergeCell ref="D44:L44"/>
    <mergeCell ref="D41:L41"/>
    <mergeCell ref="J33:K33"/>
    <mergeCell ref="J28:K28"/>
    <mergeCell ref="J29:K29"/>
    <mergeCell ref="J30:K30"/>
    <mergeCell ref="G34:H34"/>
    <mergeCell ref="G35:H35"/>
    <mergeCell ref="G36:H36"/>
    <mergeCell ref="D42:L42"/>
    <mergeCell ref="D43:L43"/>
    <mergeCell ref="D40:L40"/>
    <mergeCell ref="B4:M4"/>
    <mergeCell ref="B5:M5"/>
    <mergeCell ref="B6:M6"/>
    <mergeCell ref="B7:M7"/>
    <mergeCell ref="D8:E8"/>
  </mergeCells>
  <phoneticPr fontId="22"/>
  <dataValidations count="4">
    <dataValidation imeMode="off" allowBlank="1" showInputMessage="1" showErrorMessage="1" sqref="B9:B22 G9:H22 J9:J22 K22"/>
    <dataValidation type="list" allowBlank="1" showInputMessage="1" showErrorMessage="1" sqref="M9:M22">
      <formula1>"○,　"</formula1>
    </dataValidation>
    <dataValidation type="list" allowBlank="1" showInputMessage="1" showErrorMessage="1" sqref="F9:F21">
      <formula1>Ｉ.金銭出納簿の区分</formula1>
    </dataValidation>
    <dataValidation type="list" allowBlank="1" showInputMessage="1" showErrorMessage="1" sqref="C9:C21">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rowBreaks count="1" manualBreakCount="1">
    <brk id="24" max="13" man="1"/>
  </rowBreaks>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'活動記録 '!$B$9:$B$27</xm:f>
          </x14:formula1>
          <xm:sqref>K9:K21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190"/>
  <sheetViews>
    <sheetView showZeros="0" view="pageBreakPreview" topLeftCell="A35" zoomScaleNormal="100" zoomScaleSheetLayoutView="100" workbookViewId="0">
      <selection activeCell="Z47" sqref="Z47"/>
    </sheetView>
  </sheetViews>
  <sheetFormatPr defaultColWidth="9" defaultRowHeight="18.75" x14ac:dyDescent="0.15"/>
  <cols>
    <col min="1" max="1" width="2.25" style="379" customWidth="1"/>
    <col min="2" max="2" width="4.875" style="379" customWidth="1"/>
    <col min="3" max="3" width="4" style="379" customWidth="1"/>
    <col min="4" max="4" width="4.75" style="379" customWidth="1"/>
    <col min="5" max="5" width="4.625" style="379" customWidth="1"/>
    <col min="6" max="6" width="4.75" style="379" customWidth="1"/>
    <col min="7" max="11" width="4.125" style="379" customWidth="1"/>
    <col min="12" max="12" width="5.625" style="379" customWidth="1"/>
    <col min="13" max="13" width="4.375" style="379" customWidth="1"/>
    <col min="14" max="14" width="5.125" style="379" customWidth="1"/>
    <col min="15" max="15" width="5" style="379" customWidth="1"/>
    <col min="16" max="16" width="6.25" style="379" customWidth="1"/>
    <col min="17" max="17" width="4.5" style="379" customWidth="1"/>
    <col min="18" max="18" width="5.375" style="379" customWidth="1"/>
    <col min="19" max="21" width="3.875" style="379" customWidth="1"/>
    <col min="22" max="22" width="1.875" style="379" customWidth="1"/>
    <col min="23" max="24" width="2.625" style="379" customWidth="1"/>
    <col min="25" max="16384" width="9" style="379"/>
  </cols>
  <sheetData>
    <row r="1" spans="1:21" s="810" customFormat="1" ht="27.75" customHeight="1" x14ac:dyDescent="0.15">
      <c r="A1" s="809" t="s">
        <v>0</v>
      </c>
      <c r="Q1" s="811"/>
      <c r="R1" s="811"/>
    </row>
    <row r="2" spans="1:21" s="810" customFormat="1" ht="27.75" customHeight="1" x14ac:dyDescent="0.15">
      <c r="A2" s="809" t="s">
        <v>1171</v>
      </c>
      <c r="Q2" s="379" t="s">
        <v>1174</v>
      </c>
      <c r="R2" s="811"/>
    </row>
    <row r="3" spans="1:21" s="810" customFormat="1" ht="27.75" customHeight="1" x14ac:dyDescent="0.15">
      <c r="A3" s="809"/>
      <c r="Q3" s="1929" t="s">
        <v>1036</v>
      </c>
      <c r="R3" s="1929"/>
      <c r="S3" s="1929"/>
      <c r="T3" s="1929"/>
    </row>
    <row r="4" spans="1:21" s="812" customFormat="1" ht="25.5" customHeight="1" x14ac:dyDescent="0.15">
      <c r="C4" s="1043" t="str">
        <f>'はじめに（PC）'!$D$3</f>
        <v>猪苗代町</v>
      </c>
      <c r="D4" s="1043"/>
      <c r="E4" s="812" t="s">
        <v>980</v>
      </c>
      <c r="F4" s="810"/>
      <c r="G4" s="810"/>
    </row>
    <row r="5" spans="1:21" s="812" customFormat="1" ht="29.25" customHeight="1" x14ac:dyDescent="0.15">
      <c r="A5" s="813"/>
      <c r="B5" s="813"/>
      <c r="C5" s="813"/>
      <c r="D5" s="813"/>
      <c r="E5" s="813"/>
      <c r="F5" s="810"/>
      <c r="G5" s="810"/>
      <c r="H5" s="810"/>
      <c r="I5" s="810"/>
      <c r="J5" s="810"/>
      <c r="K5" s="810"/>
      <c r="L5" s="810"/>
      <c r="M5" s="810"/>
      <c r="N5" s="810"/>
      <c r="O5" s="810"/>
      <c r="P5" s="810"/>
      <c r="Q5" s="810"/>
    </row>
    <row r="6" spans="1:21" s="810" customFormat="1" ht="24" customHeight="1" x14ac:dyDescent="0.15">
      <c r="A6" s="814"/>
      <c r="B6" s="814"/>
      <c r="C6" s="814"/>
      <c r="D6" s="814"/>
      <c r="Q6" s="815"/>
      <c r="R6" s="816"/>
      <c r="S6" s="816"/>
      <c r="T6" s="914" t="str">
        <f>'はじめに（PC）'!D4&amp;""</f>
        <v/>
      </c>
    </row>
    <row r="7" spans="1:21" s="810" customFormat="1" ht="24" customHeight="1" x14ac:dyDescent="0.15">
      <c r="A7" s="814"/>
      <c r="B7" s="814"/>
      <c r="C7" s="814"/>
      <c r="D7" s="814"/>
      <c r="Q7" s="1930" t="str">
        <f>'はじめに（PC）'!D5&amp;""</f>
        <v/>
      </c>
      <c r="R7" s="1930"/>
      <c r="S7" s="1930"/>
      <c r="T7" s="1930"/>
      <c r="U7" s="810" t="s">
        <v>454</v>
      </c>
    </row>
    <row r="8" spans="1:21" s="810" customFormat="1" ht="26.25" customHeight="1" x14ac:dyDescent="0.15">
      <c r="A8" s="814"/>
      <c r="B8" s="814"/>
      <c r="C8" s="814"/>
      <c r="D8" s="814"/>
      <c r="E8" s="817"/>
    </row>
    <row r="9" spans="1:21" s="812" customFormat="1" ht="25.5" customHeight="1" x14ac:dyDescent="0.15">
      <c r="A9" s="818"/>
      <c r="B9" s="817"/>
      <c r="C9" s="817"/>
      <c r="D9" s="817"/>
      <c r="E9" s="817"/>
      <c r="F9" s="810"/>
      <c r="G9" s="810"/>
    </row>
    <row r="10" spans="1:21" s="812" customFormat="1" ht="25.5" customHeight="1" x14ac:dyDescent="0.15">
      <c r="A10" s="818"/>
      <c r="C10" s="819" t="s">
        <v>1132</v>
      </c>
      <c r="D10" s="819"/>
      <c r="E10" s="819"/>
      <c r="F10" s="810"/>
      <c r="G10" s="810"/>
    </row>
    <row r="11" spans="1:21" s="812" customFormat="1" ht="25.5" customHeight="1" x14ac:dyDescent="0.15">
      <c r="A11" s="818"/>
      <c r="B11" s="817"/>
      <c r="C11" s="817"/>
      <c r="D11" s="817"/>
      <c r="E11" s="817"/>
      <c r="F11" s="810"/>
      <c r="G11" s="810"/>
    </row>
    <row r="12" spans="1:21" s="820" customFormat="1" ht="64.5" customHeight="1" x14ac:dyDescent="0.15">
      <c r="B12" s="1931" t="s">
        <v>1310</v>
      </c>
      <c r="C12" s="1931"/>
      <c r="D12" s="1931"/>
      <c r="E12" s="1931"/>
      <c r="F12" s="1931"/>
      <c r="G12" s="1931"/>
      <c r="H12" s="1931"/>
      <c r="I12" s="1931"/>
      <c r="J12" s="1931"/>
      <c r="K12" s="1931"/>
      <c r="L12" s="1931"/>
      <c r="M12" s="1931"/>
      <c r="N12" s="1931"/>
      <c r="O12" s="1931"/>
      <c r="P12" s="1931"/>
      <c r="Q12" s="1931"/>
      <c r="R12" s="1931"/>
      <c r="S12" s="1931"/>
    </row>
    <row r="13" spans="1:21" s="820" customFormat="1" ht="18.75" customHeight="1" x14ac:dyDescent="0.15">
      <c r="B13" s="2098" t="s">
        <v>1311</v>
      </c>
      <c r="C13" s="2098"/>
      <c r="D13" s="2098"/>
      <c r="E13" s="2098"/>
      <c r="F13" s="2098"/>
      <c r="G13" s="2098"/>
      <c r="H13" s="2098"/>
      <c r="I13" s="2098"/>
      <c r="J13" s="2098"/>
      <c r="K13" s="2098"/>
      <c r="L13" s="2098"/>
      <c r="M13" s="822"/>
      <c r="N13" s="822"/>
      <c r="O13" s="822"/>
      <c r="P13" s="822"/>
      <c r="Q13" s="822"/>
      <c r="R13" s="822"/>
      <c r="S13" s="822"/>
      <c r="T13" s="823"/>
      <c r="U13" s="823"/>
    </row>
    <row r="14" spans="1:21" s="820" customFormat="1" ht="18.75" customHeight="1" x14ac:dyDescent="0.15">
      <c r="B14" s="824" t="s">
        <v>1312</v>
      </c>
      <c r="C14" s="2099" t="s">
        <v>1313</v>
      </c>
      <c r="D14" s="2099"/>
      <c r="E14" s="2099"/>
      <c r="F14" s="2099"/>
      <c r="G14" s="2099"/>
      <c r="H14" s="2099"/>
      <c r="I14" s="2099"/>
      <c r="J14" s="2099"/>
      <c r="K14" s="2099"/>
      <c r="L14" s="2099"/>
      <c r="M14" s="2099"/>
      <c r="N14" s="2099"/>
      <c r="O14" s="2099"/>
      <c r="P14" s="2099"/>
      <c r="Q14" s="2099"/>
      <c r="R14" s="2099"/>
      <c r="S14" s="2099"/>
      <c r="T14" s="2099"/>
      <c r="U14" s="823"/>
    </row>
    <row r="15" spans="1:21" s="820" customFormat="1" ht="14.25" customHeight="1" x14ac:dyDescent="0.15">
      <c r="B15" s="824"/>
      <c r="C15" s="2099"/>
      <c r="D15" s="2099"/>
      <c r="E15" s="2099"/>
      <c r="F15" s="2099"/>
      <c r="G15" s="2099"/>
      <c r="H15" s="2099"/>
      <c r="I15" s="2099"/>
      <c r="J15" s="2099"/>
      <c r="K15" s="2099"/>
      <c r="L15" s="2099"/>
      <c r="M15" s="2099"/>
      <c r="N15" s="2099"/>
      <c r="O15" s="2099"/>
      <c r="P15" s="2099"/>
      <c r="Q15" s="2099"/>
      <c r="R15" s="2099"/>
      <c r="S15" s="2099"/>
      <c r="T15" s="2099"/>
      <c r="U15" s="823"/>
    </row>
    <row r="16" spans="1:21" s="820" customFormat="1" ht="18.75" customHeight="1" x14ac:dyDescent="0.15">
      <c r="B16" s="824" t="s">
        <v>1312</v>
      </c>
      <c r="C16" s="2099" t="s">
        <v>1314</v>
      </c>
      <c r="D16" s="2099"/>
      <c r="E16" s="2099"/>
      <c r="F16" s="2099"/>
      <c r="G16" s="2099"/>
      <c r="H16" s="2099"/>
      <c r="I16" s="2099"/>
      <c r="J16" s="2099"/>
      <c r="K16" s="2099"/>
      <c r="L16" s="2099"/>
      <c r="M16" s="2099"/>
      <c r="N16" s="2099"/>
      <c r="O16" s="2099"/>
      <c r="P16" s="2099"/>
      <c r="Q16" s="2099"/>
      <c r="R16" s="2099"/>
      <c r="S16" s="2099"/>
      <c r="T16" s="2099"/>
      <c r="U16" s="823"/>
    </row>
    <row r="17" spans="1:28" s="820" customFormat="1" ht="14.25" customHeight="1" x14ac:dyDescent="0.15">
      <c r="B17" s="824"/>
      <c r="C17" s="2099"/>
      <c r="D17" s="2099"/>
      <c r="E17" s="2099"/>
      <c r="F17" s="2099"/>
      <c r="G17" s="2099"/>
      <c r="H17" s="2099"/>
      <c r="I17" s="2099"/>
      <c r="J17" s="2099"/>
      <c r="K17" s="2099"/>
      <c r="L17" s="2099"/>
      <c r="M17" s="2099"/>
      <c r="N17" s="2099"/>
      <c r="O17" s="2099"/>
      <c r="P17" s="2099"/>
      <c r="Q17" s="2099"/>
      <c r="R17" s="2099"/>
      <c r="S17" s="2099"/>
      <c r="T17" s="2099"/>
      <c r="U17" s="823"/>
    </row>
    <row r="18" spans="1:28" s="820" customFormat="1" ht="18.75" customHeight="1" x14ac:dyDescent="0.15">
      <c r="B18" s="824" t="s">
        <v>1312</v>
      </c>
      <c r="C18" s="2099" t="s">
        <v>1315</v>
      </c>
      <c r="D18" s="2099"/>
      <c r="E18" s="2099"/>
      <c r="F18" s="2099"/>
      <c r="G18" s="2099"/>
      <c r="H18" s="2099"/>
      <c r="I18" s="2099"/>
      <c r="J18" s="2099"/>
      <c r="K18" s="2099"/>
      <c r="L18" s="2099"/>
      <c r="M18" s="2099"/>
      <c r="N18" s="2099"/>
      <c r="O18" s="2099"/>
      <c r="P18" s="2099"/>
      <c r="Q18" s="2099"/>
      <c r="R18" s="2099"/>
      <c r="S18" s="2099"/>
      <c r="T18" s="2099"/>
      <c r="U18" s="823"/>
    </row>
    <row r="19" spans="1:28" s="820" customFormat="1" ht="17.100000000000001" customHeight="1" x14ac:dyDescent="0.15">
      <c r="B19" s="825"/>
      <c r="C19" s="2100" t="s">
        <v>1316</v>
      </c>
      <c r="D19" s="2100"/>
      <c r="E19" s="2100"/>
      <c r="F19" s="2100"/>
      <c r="G19" s="2100"/>
      <c r="H19" s="2100"/>
      <c r="I19" s="2100"/>
      <c r="J19" s="2100"/>
      <c r="K19" s="2100"/>
      <c r="L19" s="2100"/>
      <c r="M19" s="2100"/>
      <c r="N19" s="826"/>
      <c r="O19" s="826"/>
      <c r="P19" s="826"/>
      <c r="Q19" s="826"/>
      <c r="R19" s="826"/>
      <c r="S19" s="826"/>
      <c r="T19" s="827"/>
      <c r="U19" s="827"/>
    </row>
    <row r="20" spans="1:28" s="820" customFormat="1" ht="17.100000000000001" customHeight="1" x14ac:dyDescent="0.15">
      <c r="B20" s="825"/>
      <c r="C20" s="2100" t="s">
        <v>1317</v>
      </c>
      <c r="D20" s="2100"/>
      <c r="E20" s="2100"/>
      <c r="F20" s="2100"/>
      <c r="G20" s="2100"/>
      <c r="H20" s="2100"/>
      <c r="I20" s="2100"/>
      <c r="J20" s="2100"/>
      <c r="K20" s="2100"/>
      <c r="L20" s="2100"/>
      <c r="M20" s="2100"/>
      <c r="N20" s="2100"/>
      <c r="O20" s="2100"/>
      <c r="P20" s="2100"/>
      <c r="Q20" s="2100"/>
      <c r="R20" s="2100"/>
      <c r="S20" s="2100"/>
      <c r="T20" s="2100"/>
      <c r="U20" s="2100"/>
    </row>
    <row r="21" spans="1:28" s="820" customFormat="1" ht="17.100000000000001" customHeight="1" x14ac:dyDescent="0.15">
      <c r="B21" s="825"/>
      <c r="C21" s="2100" t="s">
        <v>1318</v>
      </c>
      <c r="D21" s="2100"/>
      <c r="E21" s="2100"/>
      <c r="F21" s="2100"/>
      <c r="G21" s="2100"/>
      <c r="H21" s="2100"/>
      <c r="I21" s="2100"/>
      <c r="J21" s="2100"/>
      <c r="K21" s="2100"/>
      <c r="L21" s="2100"/>
      <c r="M21" s="2100"/>
      <c r="N21" s="2100"/>
      <c r="O21" s="2100"/>
      <c r="P21" s="2100"/>
      <c r="Q21" s="2100"/>
      <c r="R21" s="2100"/>
      <c r="S21" s="2100"/>
      <c r="T21" s="2100"/>
      <c r="U21" s="2100"/>
    </row>
    <row r="22" spans="1:28" s="820" customFormat="1" ht="19.5" customHeight="1" x14ac:dyDescent="0.15">
      <c r="B22" s="821"/>
      <c r="C22" s="828"/>
      <c r="D22" s="828"/>
      <c r="E22" s="828"/>
      <c r="F22" s="828"/>
      <c r="G22" s="828"/>
      <c r="H22" s="828"/>
      <c r="I22" s="828"/>
      <c r="J22" s="828"/>
      <c r="K22" s="828"/>
      <c r="L22" s="828"/>
      <c r="M22" s="828"/>
      <c r="N22" s="828"/>
      <c r="O22" s="828"/>
      <c r="P22" s="828"/>
      <c r="Q22" s="828"/>
      <c r="R22" s="828"/>
      <c r="S22" s="828"/>
      <c r="T22" s="829"/>
    </row>
    <row r="23" spans="1:28" ht="21" customHeight="1" x14ac:dyDescent="0.15">
      <c r="A23" s="414"/>
      <c r="N23" s="515"/>
      <c r="Q23" s="515"/>
      <c r="R23" s="515"/>
      <c r="U23" s="515"/>
      <c r="V23" s="460" t="s">
        <v>77</v>
      </c>
      <c r="W23" s="383"/>
      <c r="X23" s="383"/>
      <c r="AA23" s="830"/>
      <c r="AB23" s="831"/>
    </row>
    <row r="24" spans="1:28" s="832" customFormat="1" ht="29.25" customHeight="1" x14ac:dyDescent="0.4">
      <c r="A24" s="2034" t="s">
        <v>65</v>
      </c>
      <c r="B24" s="2034"/>
      <c r="C24" s="2034"/>
      <c r="D24" s="2034"/>
      <c r="E24" s="2034"/>
      <c r="F24" s="2034"/>
      <c r="G24" s="2034"/>
      <c r="H24" s="2034"/>
      <c r="I24" s="2034"/>
      <c r="J24" s="2034"/>
      <c r="K24" s="2034"/>
      <c r="L24" s="2034"/>
      <c r="M24" s="2034"/>
      <c r="N24" s="2034"/>
      <c r="O24" s="2034"/>
      <c r="P24" s="2034"/>
      <c r="Q24" s="2034"/>
      <c r="R24" s="2034"/>
      <c r="S24" s="2034"/>
      <c r="T24" s="2034"/>
      <c r="U24" s="2034"/>
      <c r="V24" s="2034"/>
      <c r="W24" s="380"/>
      <c r="X24" s="380"/>
      <c r="Y24" s="380"/>
      <c r="Z24" s="380"/>
      <c r="AA24" s="380"/>
    </row>
    <row r="25" spans="1:28" ht="24" customHeight="1" x14ac:dyDescent="0.15">
      <c r="A25" s="382"/>
      <c r="B25" s="382"/>
      <c r="C25" s="382"/>
      <c r="D25" s="383"/>
      <c r="E25" s="383"/>
      <c r="F25" s="383"/>
      <c r="G25" s="383"/>
      <c r="H25" s="383"/>
      <c r="I25" s="383"/>
      <c r="J25" s="383"/>
      <c r="K25" s="383"/>
      <c r="M25" s="2035" t="s">
        <v>45</v>
      </c>
      <c r="N25" s="2036"/>
      <c r="O25" s="2037" t="str">
        <f>'様式1-1号'!E6&amp;""</f>
        <v>0</v>
      </c>
      <c r="P25" s="2038"/>
      <c r="Q25" s="2038"/>
      <c r="R25" s="2038"/>
      <c r="S25" s="2038"/>
      <c r="T25" s="2038"/>
      <c r="U25" s="2039"/>
    </row>
    <row r="26" spans="1:28" ht="9" customHeight="1" x14ac:dyDescent="0.15">
      <c r="A26" s="382"/>
      <c r="B26" s="382"/>
      <c r="C26" s="382"/>
      <c r="D26" s="383"/>
      <c r="E26" s="383"/>
      <c r="F26" s="383"/>
      <c r="G26" s="383"/>
      <c r="H26" s="383"/>
      <c r="I26" s="383"/>
      <c r="J26" s="383"/>
      <c r="K26" s="383"/>
      <c r="M26" s="381"/>
      <c r="N26" s="381"/>
      <c r="O26" s="449"/>
      <c r="P26" s="449"/>
      <c r="Q26" s="449"/>
      <c r="R26" s="449"/>
      <c r="S26" s="449"/>
      <c r="T26" s="449"/>
      <c r="U26" s="449"/>
    </row>
    <row r="27" spans="1:28" s="832" customFormat="1" ht="25.5" customHeight="1" x14ac:dyDescent="0.4">
      <c r="A27" s="833"/>
      <c r="B27" s="834" t="s">
        <v>1088</v>
      </c>
      <c r="C27" s="835"/>
      <c r="D27" s="836"/>
      <c r="E27" s="836"/>
      <c r="F27" s="836"/>
      <c r="G27" s="836"/>
      <c r="H27" s="837"/>
      <c r="I27" s="838"/>
      <c r="J27" s="835"/>
      <c r="K27" s="839"/>
      <c r="L27" s="840"/>
      <c r="M27" s="381"/>
      <c r="N27" s="486"/>
      <c r="O27" s="467"/>
      <c r="P27" s="467"/>
      <c r="Q27" s="467"/>
      <c r="R27" s="380"/>
      <c r="S27" s="380"/>
      <c r="T27" s="380"/>
      <c r="U27" s="380"/>
      <c r="V27" s="380"/>
      <c r="W27" s="380"/>
      <c r="X27" s="380"/>
    </row>
    <row r="28" spans="1:28" s="832" customFormat="1" ht="26.25" customHeight="1" x14ac:dyDescent="0.45">
      <c r="B28" s="2005" t="s">
        <v>1</v>
      </c>
      <c r="C28" s="1085" t="s">
        <v>2</v>
      </c>
      <c r="D28" s="1530"/>
      <c r="E28" s="1530"/>
      <c r="F28" s="1530"/>
      <c r="G28" s="1530"/>
      <c r="H28" s="1530"/>
      <c r="I28" s="1530"/>
      <c r="J28" s="1530"/>
      <c r="K28" s="1086"/>
      <c r="L28" s="1164" t="s">
        <v>3</v>
      </c>
      <c r="M28" s="1164"/>
      <c r="N28" s="1164"/>
      <c r="O28" s="1164"/>
      <c r="P28" s="1085" t="s">
        <v>67</v>
      </c>
      <c r="Q28" s="1530"/>
      <c r="R28" s="1530"/>
      <c r="S28" s="1530"/>
      <c r="T28" s="1530"/>
      <c r="U28" s="1086"/>
      <c r="W28" s="841"/>
    </row>
    <row r="29" spans="1:28" s="832" customFormat="1" ht="35.25" customHeight="1" x14ac:dyDescent="0.4">
      <c r="B29" s="2006"/>
      <c r="C29" s="842" t="s">
        <v>174</v>
      </c>
      <c r="D29" s="2040" t="s">
        <v>752</v>
      </c>
      <c r="E29" s="2040"/>
      <c r="F29" s="2040"/>
      <c r="G29" s="2040"/>
      <c r="H29" s="2040"/>
      <c r="I29" s="2040"/>
      <c r="J29" s="2040"/>
      <c r="K29" s="2041"/>
      <c r="L29" s="2008">
        <f>金銭出納簿!D29</f>
        <v>0</v>
      </c>
      <c r="M29" s="2009"/>
      <c r="N29" s="2009"/>
      <c r="O29" s="2010"/>
      <c r="P29" s="2104"/>
      <c r="Q29" s="2105"/>
      <c r="R29" s="2105"/>
      <c r="S29" s="2105"/>
      <c r="T29" s="2105"/>
      <c r="U29" s="2106"/>
    </row>
    <row r="30" spans="1:28" s="832" customFormat="1" ht="35.25" customHeight="1" x14ac:dyDescent="0.4">
      <c r="B30" s="2006"/>
      <c r="C30" s="843" t="s">
        <v>175</v>
      </c>
      <c r="D30" s="2003" t="s">
        <v>753</v>
      </c>
      <c r="E30" s="2003"/>
      <c r="F30" s="2003"/>
      <c r="G30" s="2003"/>
      <c r="H30" s="2003"/>
      <c r="I30" s="2003"/>
      <c r="J30" s="2003"/>
      <c r="K30" s="2004"/>
      <c r="L30" s="1983">
        <f>金銭出納簿!I29</f>
        <v>0</v>
      </c>
      <c r="M30" s="1984"/>
      <c r="N30" s="1984"/>
      <c r="O30" s="1985"/>
      <c r="P30" s="1955"/>
      <c r="Q30" s="1956"/>
      <c r="R30" s="1956"/>
      <c r="S30" s="1956"/>
      <c r="T30" s="1956"/>
      <c r="U30" s="1957"/>
    </row>
    <row r="31" spans="1:28" s="832" customFormat="1" ht="26.25" customHeight="1" x14ac:dyDescent="0.4">
      <c r="B31" s="2006"/>
      <c r="C31" s="843" t="s">
        <v>176</v>
      </c>
      <c r="D31" s="2003" t="s">
        <v>313</v>
      </c>
      <c r="E31" s="2003"/>
      <c r="F31" s="2003"/>
      <c r="G31" s="2003"/>
      <c r="H31" s="2003"/>
      <c r="I31" s="2003"/>
      <c r="J31" s="2003"/>
      <c r="K31" s="2004"/>
      <c r="L31" s="1983">
        <f>金銭出納簿!D30</f>
        <v>0</v>
      </c>
      <c r="M31" s="1984"/>
      <c r="N31" s="1984"/>
      <c r="O31" s="1985"/>
      <c r="P31" s="1955"/>
      <c r="Q31" s="1956"/>
      <c r="R31" s="1956"/>
      <c r="S31" s="1956"/>
      <c r="T31" s="1956"/>
      <c r="U31" s="1957"/>
    </row>
    <row r="32" spans="1:28" s="832" customFormat="1" ht="26.25" customHeight="1" x14ac:dyDescent="0.4">
      <c r="B32" s="2006"/>
      <c r="C32" s="843" t="s">
        <v>806</v>
      </c>
      <c r="D32" s="2003" t="s">
        <v>451</v>
      </c>
      <c r="E32" s="2003"/>
      <c r="F32" s="2003"/>
      <c r="G32" s="2003"/>
      <c r="H32" s="2003"/>
      <c r="I32" s="2003"/>
      <c r="J32" s="2003"/>
      <c r="K32" s="2004"/>
      <c r="L32" s="1983">
        <f>金銭出納簿!I30</f>
        <v>0</v>
      </c>
      <c r="M32" s="1984"/>
      <c r="N32" s="1984"/>
      <c r="O32" s="1985"/>
      <c r="P32" s="1955"/>
      <c r="Q32" s="1956"/>
      <c r="R32" s="1956"/>
      <c r="S32" s="1956"/>
      <c r="T32" s="1956"/>
      <c r="U32" s="1957"/>
    </row>
    <row r="33" spans="2:24" s="832" customFormat="1" ht="26.25" customHeight="1" thickBot="1" x14ac:dyDescent="0.45">
      <c r="B33" s="2006"/>
      <c r="C33" s="844" t="s">
        <v>807</v>
      </c>
      <c r="D33" s="2003" t="s">
        <v>5</v>
      </c>
      <c r="E33" s="2003"/>
      <c r="F33" s="2003"/>
      <c r="G33" s="2003"/>
      <c r="H33" s="2003"/>
      <c r="I33" s="2003"/>
      <c r="J33" s="2003"/>
      <c r="K33" s="2004"/>
      <c r="L33" s="2011">
        <f>SUM(金銭出納簿!D31,金銭出納簿!I31)</f>
        <v>0</v>
      </c>
      <c r="M33" s="2012"/>
      <c r="N33" s="2012"/>
      <c r="O33" s="2013"/>
      <c r="P33" s="2107"/>
      <c r="Q33" s="2108"/>
      <c r="R33" s="2108"/>
      <c r="S33" s="2108"/>
      <c r="T33" s="2108"/>
      <c r="U33" s="2109"/>
    </row>
    <row r="34" spans="2:24" s="832" customFormat="1" ht="26.25" customHeight="1" thickTop="1" x14ac:dyDescent="0.4">
      <c r="B34" s="2007"/>
      <c r="C34" s="1987" t="s">
        <v>9</v>
      </c>
      <c r="D34" s="1988"/>
      <c r="E34" s="1988"/>
      <c r="F34" s="1988"/>
      <c r="G34" s="1988"/>
      <c r="H34" s="1988"/>
      <c r="I34" s="1988"/>
      <c r="J34" s="1988"/>
      <c r="K34" s="1989"/>
      <c r="L34" s="1958">
        <f>SUM(J29:L33)</f>
        <v>0</v>
      </c>
      <c r="M34" s="1958"/>
      <c r="N34" s="1958"/>
      <c r="O34" s="1958"/>
      <c r="P34" s="1969"/>
      <c r="Q34" s="1970"/>
      <c r="R34" s="1970"/>
      <c r="S34" s="1970"/>
      <c r="T34" s="1970"/>
      <c r="U34" s="1971"/>
    </row>
    <row r="35" spans="2:24" s="832" customFormat="1" ht="16.5" customHeight="1" x14ac:dyDescent="0.4">
      <c r="B35" s="467"/>
      <c r="C35" s="380"/>
      <c r="D35" s="380"/>
      <c r="E35" s="380"/>
      <c r="F35" s="380"/>
      <c r="G35" s="380"/>
      <c r="H35" s="380"/>
      <c r="I35" s="380"/>
      <c r="J35" s="380"/>
      <c r="K35" s="380"/>
      <c r="L35" s="845"/>
      <c r="M35" s="845"/>
      <c r="N35" s="845"/>
      <c r="O35" s="845"/>
      <c r="P35" s="380"/>
      <c r="Q35" s="380"/>
      <c r="R35" s="380"/>
      <c r="S35" s="380"/>
      <c r="T35" s="380"/>
      <c r="U35" s="380"/>
      <c r="V35" s="380"/>
      <c r="W35" s="380"/>
      <c r="X35" s="380"/>
    </row>
    <row r="36" spans="2:24" s="832" customFormat="1" ht="28.5" customHeight="1" x14ac:dyDescent="0.4">
      <c r="B36" s="2005" t="s">
        <v>273</v>
      </c>
      <c r="C36" s="1085" t="s">
        <v>2</v>
      </c>
      <c r="D36" s="1530"/>
      <c r="E36" s="1530"/>
      <c r="F36" s="1530"/>
      <c r="G36" s="1530"/>
      <c r="H36" s="1530"/>
      <c r="I36" s="1530"/>
      <c r="J36" s="1530"/>
      <c r="K36" s="1086"/>
      <c r="L36" s="1986" t="s">
        <v>3</v>
      </c>
      <c r="M36" s="1986"/>
      <c r="N36" s="1986"/>
      <c r="O36" s="1986"/>
      <c r="P36" s="1085" t="s">
        <v>67</v>
      </c>
      <c r="Q36" s="1530"/>
      <c r="R36" s="1530"/>
      <c r="S36" s="1530"/>
      <c r="T36" s="1530"/>
      <c r="U36" s="1086"/>
    </row>
    <row r="37" spans="2:24" s="832" customFormat="1" ht="37.5" customHeight="1" x14ac:dyDescent="0.45">
      <c r="B37" s="2006"/>
      <c r="C37" s="846" t="s">
        <v>4</v>
      </c>
      <c r="D37" s="2014" t="s">
        <v>449</v>
      </c>
      <c r="E37" s="2014"/>
      <c r="F37" s="2014"/>
      <c r="G37" s="2014"/>
      <c r="H37" s="2014"/>
      <c r="I37" s="2014"/>
      <c r="J37" s="2014"/>
      <c r="K37" s="2015"/>
      <c r="L37" s="2008">
        <f>SUM(L38:O40)</f>
        <v>0</v>
      </c>
      <c r="M37" s="2009"/>
      <c r="N37" s="2009"/>
      <c r="O37" s="2010"/>
      <c r="P37" s="2104"/>
      <c r="Q37" s="2105"/>
      <c r="R37" s="2105"/>
      <c r="S37" s="2105"/>
      <c r="T37" s="2105"/>
      <c r="U37" s="2106"/>
      <c r="W37" s="841"/>
    </row>
    <row r="38" spans="2:24" s="832" customFormat="1" ht="26.25" customHeight="1" x14ac:dyDescent="0.4">
      <c r="B38" s="2006"/>
      <c r="C38" s="847"/>
      <c r="D38" s="1972" t="s">
        <v>10</v>
      </c>
      <c r="E38" s="1972"/>
      <c r="F38" s="1972"/>
      <c r="G38" s="1972"/>
      <c r="H38" s="1972"/>
      <c r="I38" s="1972"/>
      <c r="J38" s="1972"/>
      <c r="K38" s="1973"/>
      <c r="L38" s="1983">
        <f>金銭出納簿!E32</f>
        <v>0</v>
      </c>
      <c r="M38" s="1984"/>
      <c r="N38" s="1984"/>
      <c r="O38" s="1985"/>
      <c r="P38" s="1955"/>
      <c r="Q38" s="1956"/>
      <c r="R38" s="1956"/>
      <c r="S38" s="1956"/>
      <c r="T38" s="1956"/>
      <c r="U38" s="1957"/>
    </row>
    <row r="39" spans="2:24" s="832" customFormat="1" ht="26.25" customHeight="1" x14ac:dyDescent="0.4">
      <c r="B39" s="2006"/>
      <c r="C39" s="847"/>
      <c r="D39" s="1972" t="s">
        <v>11</v>
      </c>
      <c r="E39" s="1972"/>
      <c r="F39" s="1972"/>
      <c r="G39" s="1972"/>
      <c r="H39" s="1972"/>
      <c r="I39" s="1972"/>
      <c r="J39" s="1972"/>
      <c r="K39" s="1973"/>
      <c r="L39" s="1983">
        <f>金銭出納簿!E33</f>
        <v>0</v>
      </c>
      <c r="M39" s="1984"/>
      <c r="N39" s="1984"/>
      <c r="O39" s="1985"/>
      <c r="P39" s="1955"/>
      <c r="Q39" s="1956"/>
      <c r="R39" s="1956"/>
      <c r="S39" s="1956"/>
      <c r="T39" s="1956"/>
      <c r="U39" s="1957"/>
    </row>
    <row r="40" spans="2:24" s="832" customFormat="1" ht="26.25" customHeight="1" x14ac:dyDescent="0.4">
      <c r="B40" s="2006"/>
      <c r="C40" s="848"/>
      <c r="D40" s="1972" t="s">
        <v>12</v>
      </c>
      <c r="E40" s="1972"/>
      <c r="F40" s="1972"/>
      <c r="G40" s="1972"/>
      <c r="H40" s="1972"/>
      <c r="I40" s="1972"/>
      <c r="J40" s="1972"/>
      <c r="K40" s="1973"/>
      <c r="L40" s="1983">
        <f>金銭出納簿!E34</f>
        <v>0</v>
      </c>
      <c r="M40" s="1984"/>
      <c r="N40" s="1984"/>
      <c r="O40" s="1985"/>
      <c r="P40" s="1955"/>
      <c r="Q40" s="1956"/>
      <c r="R40" s="1956"/>
      <c r="S40" s="1956"/>
      <c r="T40" s="1956"/>
      <c r="U40" s="1957"/>
    </row>
    <row r="41" spans="2:24" s="832" customFormat="1" ht="29.25" customHeight="1" x14ac:dyDescent="0.4">
      <c r="B41" s="2006"/>
      <c r="C41" s="844" t="s">
        <v>6</v>
      </c>
      <c r="D41" s="2042" t="s">
        <v>450</v>
      </c>
      <c r="E41" s="2042"/>
      <c r="F41" s="2042"/>
      <c r="G41" s="2042"/>
      <c r="H41" s="2042"/>
      <c r="I41" s="2042"/>
      <c r="J41" s="2042"/>
      <c r="K41" s="2043"/>
      <c r="L41" s="1983">
        <f>SUM(L42:O44)</f>
        <v>0</v>
      </c>
      <c r="M41" s="1984"/>
      <c r="N41" s="1984"/>
      <c r="O41" s="1985"/>
      <c r="P41" s="1955"/>
      <c r="Q41" s="1956"/>
      <c r="R41" s="1956"/>
      <c r="S41" s="1956"/>
      <c r="T41" s="1956"/>
      <c r="U41" s="1957"/>
    </row>
    <row r="42" spans="2:24" s="832" customFormat="1" ht="26.25" customHeight="1" x14ac:dyDescent="0.4">
      <c r="B42" s="2006"/>
      <c r="C42" s="847"/>
      <c r="D42" s="1972" t="s">
        <v>10</v>
      </c>
      <c r="E42" s="1972"/>
      <c r="F42" s="1972"/>
      <c r="G42" s="1972"/>
      <c r="H42" s="1972"/>
      <c r="I42" s="1972"/>
      <c r="J42" s="1972"/>
      <c r="K42" s="1973"/>
      <c r="L42" s="1983">
        <f>金銭出納簿!J32</f>
        <v>0</v>
      </c>
      <c r="M42" s="1984"/>
      <c r="N42" s="1984"/>
      <c r="O42" s="1985"/>
      <c r="P42" s="1955"/>
      <c r="Q42" s="1956"/>
      <c r="R42" s="1956"/>
      <c r="S42" s="1956"/>
      <c r="T42" s="1956"/>
      <c r="U42" s="1957"/>
    </row>
    <row r="43" spans="2:24" s="832" customFormat="1" ht="26.25" customHeight="1" x14ac:dyDescent="0.4">
      <c r="B43" s="2006"/>
      <c r="C43" s="847"/>
      <c r="D43" s="1972" t="s">
        <v>11</v>
      </c>
      <c r="E43" s="1972"/>
      <c r="F43" s="1972"/>
      <c r="G43" s="1972"/>
      <c r="H43" s="1972"/>
      <c r="I43" s="1972"/>
      <c r="J43" s="1972"/>
      <c r="K43" s="1973"/>
      <c r="L43" s="1983">
        <f>金銭出納簿!J33</f>
        <v>0</v>
      </c>
      <c r="M43" s="1984"/>
      <c r="N43" s="1984"/>
      <c r="O43" s="1985"/>
      <c r="P43" s="1955"/>
      <c r="Q43" s="1956"/>
      <c r="R43" s="1956"/>
      <c r="S43" s="1956"/>
      <c r="T43" s="1956"/>
      <c r="U43" s="1957"/>
    </row>
    <row r="44" spans="2:24" s="832" customFormat="1" ht="26.25" customHeight="1" x14ac:dyDescent="0.4">
      <c r="B44" s="2006"/>
      <c r="C44" s="848"/>
      <c r="D44" s="1972" t="s">
        <v>12</v>
      </c>
      <c r="E44" s="1972"/>
      <c r="F44" s="1972"/>
      <c r="G44" s="1972"/>
      <c r="H44" s="1972"/>
      <c r="I44" s="1972"/>
      <c r="J44" s="1972"/>
      <c r="K44" s="1973"/>
      <c r="L44" s="1983">
        <f>金銭出納簿!J34</f>
        <v>0</v>
      </c>
      <c r="M44" s="1984"/>
      <c r="N44" s="1984"/>
      <c r="O44" s="1985"/>
      <c r="P44" s="1955"/>
      <c r="Q44" s="1956"/>
      <c r="R44" s="1956"/>
      <c r="S44" s="1956"/>
      <c r="T44" s="1956"/>
      <c r="U44" s="1957"/>
    </row>
    <row r="45" spans="2:24" s="832" customFormat="1" ht="25.5" customHeight="1" x14ac:dyDescent="0.4">
      <c r="B45" s="2006"/>
      <c r="C45" s="843" t="s">
        <v>8</v>
      </c>
      <c r="D45" s="1972" t="s">
        <v>7</v>
      </c>
      <c r="E45" s="1972"/>
      <c r="F45" s="1972"/>
      <c r="G45" s="1972"/>
      <c r="H45" s="1972"/>
      <c r="I45" s="1972"/>
      <c r="J45" s="1972"/>
      <c r="K45" s="1973"/>
      <c r="L45" s="1983">
        <f>SUM(金銭出納簿!E35,金銭出納簿!J35)</f>
        <v>0</v>
      </c>
      <c r="M45" s="1984"/>
      <c r="N45" s="1984"/>
      <c r="O45" s="1985"/>
      <c r="P45" s="1955"/>
      <c r="Q45" s="1956"/>
      <c r="R45" s="1956"/>
      <c r="S45" s="1956"/>
      <c r="T45" s="1956"/>
      <c r="U45" s="1957"/>
    </row>
    <row r="46" spans="2:24" s="832" customFormat="1" ht="38.25" customHeight="1" x14ac:dyDescent="0.4">
      <c r="B46" s="2006"/>
      <c r="C46" s="843" t="s">
        <v>722</v>
      </c>
      <c r="D46" s="1972" t="s">
        <v>754</v>
      </c>
      <c r="E46" s="1972"/>
      <c r="F46" s="1972"/>
      <c r="G46" s="1972"/>
      <c r="H46" s="1972"/>
      <c r="I46" s="1972"/>
      <c r="J46" s="1972"/>
      <c r="K46" s="1973"/>
      <c r="L46" s="1983">
        <f>金銭出納簿!E36</f>
        <v>0</v>
      </c>
      <c r="M46" s="1984"/>
      <c r="N46" s="1984"/>
      <c r="O46" s="1985"/>
      <c r="P46" s="1974" t="s">
        <v>1319</v>
      </c>
      <c r="Q46" s="1975"/>
      <c r="R46" s="1975"/>
      <c r="S46" s="1975"/>
      <c r="T46" s="1975"/>
      <c r="U46" s="1976"/>
    </row>
    <row r="47" spans="2:24" s="832" customFormat="1" ht="35.25" customHeight="1" thickBot="1" x14ac:dyDescent="0.45">
      <c r="B47" s="2006"/>
      <c r="C47" s="843" t="s">
        <v>723</v>
      </c>
      <c r="D47" s="1972" t="s">
        <v>755</v>
      </c>
      <c r="E47" s="1972"/>
      <c r="F47" s="1972"/>
      <c r="G47" s="1972"/>
      <c r="H47" s="1972"/>
      <c r="I47" s="1972"/>
      <c r="J47" s="1972"/>
      <c r="K47" s="1973"/>
      <c r="L47" s="1983">
        <f>金銭出納簿!J36</f>
        <v>0</v>
      </c>
      <c r="M47" s="1984"/>
      <c r="N47" s="1984"/>
      <c r="O47" s="1985"/>
      <c r="P47" s="1974" t="s">
        <v>1319</v>
      </c>
      <c r="Q47" s="1975"/>
      <c r="R47" s="1975"/>
      <c r="S47" s="1975"/>
      <c r="T47" s="1975"/>
      <c r="U47" s="1976"/>
      <c r="V47" s="380"/>
      <c r="W47" s="380"/>
      <c r="X47" s="380"/>
    </row>
    <row r="48" spans="2:24" s="832" customFormat="1" ht="27" customHeight="1" thickTop="1" x14ac:dyDescent="0.4">
      <c r="B48" s="2007"/>
      <c r="C48" s="1990" t="s">
        <v>9</v>
      </c>
      <c r="D48" s="1991"/>
      <c r="E48" s="1991"/>
      <c r="F48" s="1991"/>
      <c r="G48" s="1991"/>
      <c r="H48" s="1991"/>
      <c r="I48" s="1991"/>
      <c r="J48" s="1991"/>
      <c r="K48" s="1992"/>
      <c r="L48" s="1958">
        <f>SUM(L37,L41,L45:O47)</f>
        <v>0</v>
      </c>
      <c r="M48" s="1958"/>
      <c r="N48" s="1958"/>
      <c r="O48" s="1958"/>
      <c r="P48" s="1969"/>
      <c r="Q48" s="1970"/>
      <c r="R48" s="1970"/>
      <c r="S48" s="1970"/>
      <c r="T48" s="1970"/>
      <c r="U48" s="1971"/>
    </row>
    <row r="49" spans="1:24" s="832" customFormat="1" ht="9" customHeight="1" x14ac:dyDescent="0.4">
      <c r="A49" s="432"/>
      <c r="B49" s="432"/>
      <c r="C49" s="381"/>
      <c r="D49" s="380"/>
      <c r="E49" s="380"/>
      <c r="F49" s="380"/>
      <c r="G49" s="380"/>
      <c r="H49" s="380"/>
      <c r="I49" s="380"/>
      <c r="J49" s="849"/>
      <c r="K49" s="849"/>
      <c r="L49" s="849"/>
      <c r="M49" s="849"/>
      <c r="N49" s="849"/>
      <c r="O49" s="849"/>
      <c r="P49" s="850"/>
      <c r="Q49" s="850"/>
      <c r="R49" s="850"/>
      <c r="S49" s="380"/>
      <c r="T49" s="380"/>
      <c r="U49" s="380"/>
      <c r="V49" s="380"/>
      <c r="W49" s="380"/>
      <c r="X49" s="380"/>
    </row>
    <row r="50" spans="1:24" ht="24.75" customHeight="1" x14ac:dyDescent="0.15">
      <c r="A50" s="851" t="s">
        <v>75</v>
      </c>
      <c r="B50" s="851"/>
      <c r="C50" s="851"/>
      <c r="D50" s="851"/>
      <c r="E50" s="851"/>
      <c r="F50" s="851"/>
      <c r="G50" s="851"/>
      <c r="H50" s="851"/>
      <c r="I50" s="851"/>
      <c r="J50" s="851"/>
      <c r="K50" s="851"/>
      <c r="L50" s="851"/>
      <c r="M50" s="851"/>
      <c r="N50" s="851"/>
      <c r="O50" s="851"/>
      <c r="P50" s="851"/>
      <c r="Q50" s="851"/>
      <c r="R50" s="851"/>
      <c r="S50" s="851"/>
      <c r="T50" s="851"/>
      <c r="U50" s="851"/>
      <c r="V50" s="851"/>
    </row>
    <row r="51" spans="1:24" ht="24" customHeight="1" x14ac:dyDescent="0.15">
      <c r="A51" s="851"/>
      <c r="B51" s="393" t="s">
        <v>1320</v>
      </c>
      <c r="C51" s="851"/>
      <c r="D51" s="851"/>
      <c r="E51" s="851"/>
      <c r="F51" s="851"/>
      <c r="G51" s="851"/>
      <c r="H51" s="851"/>
      <c r="I51" s="851"/>
      <c r="J51" s="851"/>
      <c r="K51" s="851"/>
      <c r="L51" s="851"/>
      <c r="M51" s="851"/>
      <c r="N51" s="851"/>
      <c r="O51" s="851"/>
      <c r="P51" s="851"/>
      <c r="Q51" s="851"/>
      <c r="R51" s="851"/>
      <c r="S51" s="851"/>
      <c r="T51" s="851"/>
      <c r="U51" s="851"/>
      <c r="V51" s="851"/>
    </row>
    <row r="52" spans="1:24" s="854" customFormat="1" ht="24" customHeight="1" x14ac:dyDescent="0.15">
      <c r="A52" s="852"/>
      <c r="B52" s="1977" t="s">
        <v>74</v>
      </c>
      <c r="C52" s="1978"/>
      <c r="D52" s="1978"/>
      <c r="E52" s="1979"/>
      <c r="F52" s="1609" t="s">
        <v>1100</v>
      </c>
      <c r="G52" s="1982"/>
      <c r="H52" s="1982"/>
      <c r="I52" s="1982"/>
      <c r="J52" s="1982"/>
      <c r="K52" s="1610"/>
      <c r="L52" s="852"/>
      <c r="M52" s="606"/>
      <c r="N52" s="628"/>
      <c r="O52" s="628"/>
      <c r="P52" s="628"/>
      <c r="Q52" s="628"/>
      <c r="R52" s="628"/>
      <c r="S52" s="628"/>
      <c r="T52" s="628"/>
      <c r="U52" s="628"/>
    </row>
    <row r="53" spans="1:24" s="510" customFormat="1" ht="30.75" customHeight="1" x14ac:dyDescent="0.45">
      <c r="A53" s="855" t="s">
        <v>657</v>
      </c>
      <c r="D53" s="856"/>
      <c r="E53" s="856"/>
      <c r="F53" s="857"/>
      <c r="G53" s="856"/>
      <c r="H53" s="856"/>
      <c r="I53" s="856"/>
      <c r="J53" s="856"/>
      <c r="K53" s="856"/>
      <c r="L53" s="856"/>
      <c r="M53" s="628"/>
      <c r="N53" s="628"/>
      <c r="O53" s="628"/>
      <c r="P53" s="628"/>
      <c r="Q53" s="628"/>
      <c r="R53" s="628"/>
      <c r="S53" s="628"/>
      <c r="T53" s="628"/>
      <c r="U53" s="628"/>
    </row>
    <row r="54" spans="1:24" s="380" customFormat="1" ht="24" customHeight="1" x14ac:dyDescent="0.15">
      <c r="A54" s="399" t="s">
        <v>252</v>
      </c>
      <c r="B54" s="858" t="s">
        <v>76</v>
      </c>
      <c r="C54" s="859"/>
      <c r="D54" s="859"/>
      <c r="E54" s="859"/>
      <c r="F54" s="527"/>
      <c r="G54" s="527"/>
      <c r="H54" s="527"/>
      <c r="I54" s="527"/>
      <c r="J54" s="527"/>
      <c r="K54" s="527"/>
      <c r="L54" s="381"/>
      <c r="N54" s="381"/>
      <c r="O54" s="381"/>
      <c r="P54" s="381"/>
      <c r="Q54" s="381"/>
      <c r="R54" s="381"/>
      <c r="S54" s="381"/>
      <c r="T54" s="381"/>
      <c r="U54" s="381"/>
    </row>
    <row r="55" spans="1:24" ht="23.25" customHeight="1" x14ac:dyDescent="0.15">
      <c r="A55" s="380"/>
      <c r="B55" s="1085" t="s">
        <v>694</v>
      </c>
      <c r="C55" s="1530"/>
      <c r="D55" s="1530"/>
      <c r="E55" s="1086"/>
      <c r="F55" s="1085" t="s">
        <v>695</v>
      </c>
      <c r="G55" s="1530"/>
      <c r="H55" s="1530"/>
      <c r="I55" s="1530"/>
      <c r="J55" s="1530"/>
      <c r="K55" s="860"/>
      <c r="L55" s="380"/>
      <c r="M55" s="380"/>
      <c r="N55" s="380"/>
      <c r="O55" s="380"/>
      <c r="P55" s="380"/>
    </row>
    <row r="56" spans="1:24" ht="23.25" customHeight="1" x14ac:dyDescent="0.15">
      <c r="A56" s="380"/>
      <c r="B56" s="2101">
        <f>活動計画書!L4</f>
        <v>0</v>
      </c>
      <c r="C56" s="2102"/>
      <c r="D56" s="2102"/>
      <c r="E56" s="2103"/>
      <c r="F56" s="1980"/>
      <c r="G56" s="1981"/>
      <c r="H56" s="1981"/>
      <c r="I56" s="1981"/>
      <c r="J56" s="1981"/>
      <c r="K56" s="861"/>
    </row>
    <row r="57" spans="1:24" s="862" customFormat="1" ht="29.25" customHeight="1" x14ac:dyDescent="0.45">
      <c r="A57" s="1959" t="s">
        <v>253</v>
      </c>
      <c r="B57" s="1959"/>
      <c r="C57" s="1959"/>
      <c r="D57" s="1959"/>
      <c r="E57" s="1959"/>
      <c r="F57" s="1959"/>
      <c r="G57" s="1959"/>
      <c r="H57" s="1959"/>
      <c r="I57" s="1959"/>
      <c r="J57" s="1959"/>
      <c r="K57" s="1959"/>
      <c r="L57" s="1959"/>
      <c r="M57" s="1959"/>
      <c r="N57" s="1959"/>
      <c r="O57" s="1959"/>
      <c r="P57" s="1959"/>
      <c r="Q57" s="1959"/>
      <c r="R57" s="1959"/>
      <c r="S57" s="1959"/>
      <c r="T57" s="1959"/>
      <c r="U57" s="1959"/>
      <c r="V57" s="1959"/>
    </row>
    <row r="58" spans="1:24" s="393" customFormat="1" ht="16.5" customHeight="1" x14ac:dyDescent="0.15">
      <c r="B58" s="393" t="s">
        <v>78</v>
      </c>
    </row>
    <row r="59" spans="1:24" s="393" customFormat="1" ht="45.95" customHeight="1" x14ac:dyDescent="0.15">
      <c r="B59" s="1122" t="s">
        <v>1321</v>
      </c>
      <c r="C59" s="1122"/>
      <c r="D59" s="1122"/>
      <c r="E59" s="1122"/>
      <c r="F59" s="1122"/>
      <c r="G59" s="1122"/>
      <c r="H59" s="1122"/>
      <c r="I59" s="1122"/>
      <c r="J59" s="1122"/>
      <c r="K59" s="1122"/>
      <c r="L59" s="1122"/>
      <c r="M59" s="1122"/>
      <c r="N59" s="1122"/>
      <c r="O59" s="1122"/>
      <c r="P59" s="1122"/>
      <c r="Q59" s="1122"/>
      <c r="R59" s="1122"/>
      <c r="S59" s="1122"/>
      <c r="T59" s="1122"/>
      <c r="U59" s="1122"/>
      <c r="V59" s="398"/>
    </row>
    <row r="60" spans="1:24" s="393" customFormat="1" ht="33.75" customHeight="1" x14ac:dyDescent="0.15">
      <c r="B60" s="1122" t="s">
        <v>1322</v>
      </c>
      <c r="C60" s="1122"/>
      <c r="D60" s="1122"/>
      <c r="E60" s="1122"/>
      <c r="F60" s="1122"/>
      <c r="G60" s="1122"/>
      <c r="H60" s="1122"/>
      <c r="I60" s="1122"/>
      <c r="J60" s="1122"/>
      <c r="K60" s="1122"/>
      <c r="L60" s="1122"/>
      <c r="M60" s="1122"/>
      <c r="N60" s="1122"/>
      <c r="O60" s="1122"/>
      <c r="P60" s="1122"/>
      <c r="Q60" s="1122"/>
      <c r="R60" s="1122"/>
      <c r="S60" s="1122"/>
      <c r="T60" s="1122"/>
      <c r="U60" s="1122"/>
      <c r="V60" s="1122"/>
    </row>
    <row r="61" spans="1:24" s="862" customFormat="1" ht="24" customHeight="1" x14ac:dyDescent="0.45">
      <c r="A61" s="863" t="s">
        <v>157</v>
      </c>
      <c r="B61" s="383"/>
      <c r="C61" s="383"/>
      <c r="D61" s="383"/>
      <c r="E61" s="383"/>
      <c r="F61" s="383"/>
      <c r="G61" s="383"/>
      <c r="H61" s="383"/>
      <c r="I61" s="383"/>
      <c r="J61" s="383"/>
      <c r="K61" s="383"/>
      <c r="L61" s="383"/>
      <c r="M61" s="383"/>
      <c r="N61" s="383"/>
      <c r="O61" s="383"/>
      <c r="P61" s="383"/>
      <c r="Q61" s="383"/>
      <c r="R61" s="383"/>
      <c r="S61" s="383"/>
    </row>
    <row r="62" spans="1:24" s="393" customFormat="1" ht="16.5" customHeight="1" x14ac:dyDescent="0.15">
      <c r="B62" s="393" t="s">
        <v>69</v>
      </c>
    </row>
    <row r="63" spans="1:24" s="380" customFormat="1" ht="36.75" customHeight="1" x14ac:dyDescent="0.15">
      <c r="B63" s="1339" t="s">
        <v>1128</v>
      </c>
      <c r="C63" s="1340"/>
      <c r="D63" s="1340"/>
      <c r="E63" s="1341"/>
      <c r="F63" s="1339" t="s">
        <v>13</v>
      </c>
      <c r="G63" s="1340"/>
      <c r="H63" s="1340"/>
      <c r="I63" s="1340"/>
      <c r="J63" s="1340"/>
      <c r="K63" s="1340"/>
      <c r="L63" s="1340"/>
      <c r="M63" s="1341"/>
      <c r="N63" s="433" t="s">
        <v>59</v>
      </c>
      <c r="O63" s="433" t="s">
        <v>68</v>
      </c>
      <c r="P63" s="1165" t="s">
        <v>93</v>
      </c>
      <c r="Q63" s="1589"/>
      <c r="R63" s="1589"/>
      <c r="S63" s="1589"/>
      <c r="T63" s="1589"/>
      <c r="U63" s="1166"/>
    </row>
    <row r="64" spans="1:24" s="380" customFormat="1" ht="19.5" customHeight="1" x14ac:dyDescent="0.15">
      <c r="B64" s="1448" t="s">
        <v>71</v>
      </c>
      <c r="C64" s="1938" t="s">
        <v>658</v>
      </c>
      <c r="D64" s="1939"/>
      <c r="E64" s="1940"/>
      <c r="F64" s="1960" t="s">
        <v>659</v>
      </c>
      <c r="G64" s="1961"/>
      <c r="H64" s="1961"/>
      <c r="I64" s="1961"/>
      <c r="J64" s="1961"/>
      <c r="K64" s="1961"/>
      <c r="L64" s="1961"/>
      <c r="M64" s="1962"/>
      <c r="N64" s="853" t="s">
        <v>66</v>
      </c>
      <c r="O64" s="915" t="str">
        <f>IF(N64="－","－",IF(【選択肢】!P6&gt;0,"○","×"))</f>
        <v>×</v>
      </c>
      <c r="P64" s="1905"/>
      <c r="Q64" s="1906"/>
      <c r="R64" s="1906"/>
      <c r="S64" s="1906"/>
      <c r="T64" s="1906"/>
      <c r="U64" s="1907"/>
    </row>
    <row r="65" spans="2:21" s="380" customFormat="1" ht="19.5" customHeight="1" x14ac:dyDescent="0.15">
      <c r="B65" s="1448"/>
      <c r="C65" s="1941"/>
      <c r="D65" s="1942"/>
      <c r="E65" s="1943"/>
      <c r="F65" s="2118" t="s">
        <v>660</v>
      </c>
      <c r="G65" s="1963"/>
      <c r="H65" s="1963"/>
      <c r="I65" s="1963"/>
      <c r="J65" s="1963"/>
      <c r="K65" s="1963"/>
      <c r="L65" s="1963"/>
      <c r="M65" s="2119"/>
      <c r="N65" s="864" t="s">
        <v>66</v>
      </c>
      <c r="O65" s="916" t="str">
        <f>IF(N65="－","－",IF(【選択肢】!P7&gt;0,"○","×"))</f>
        <v>×</v>
      </c>
      <c r="P65" s="1905"/>
      <c r="Q65" s="1906"/>
      <c r="R65" s="1906"/>
      <c r="S65" s="1906"/>
      <c r="T65" s="1906"/>
      <c r="U65" s="1907"/>
    </row>
    <row r="66" spans="2:21" s="380" customFormat="1" ht="18.95" customHeight="1" x14ac:dyDescent="0.15">
      <c r="B66" s="1448"/>
      <c r="C66" s="1938" t="s">
        <v>539</v>
      </c>
      <c r="D66" s="1939"/>
      <c r="E66" s="1940"/>
      <c r="F66" s="2123" t="s">
        <v>1096</v>
      </c>
      <c r="G66" s="2124"/>
      <c r="H66" s="2124"/>
      <c r="I66" s="2124"/>
      <c r="J66" s="2124"/>
      <c r="K66" s="2124"/>
      <c r="L66" s="2124"/>
      <c r="M66" s="2125"/>
      <c r="N66" s="865" t="s">
        <v>66</v>
      </c>
      <c r="O66" s="917" t="str">
        <f>IF(N66="－","－",IF(【選択肢】!P8&gt;0,"○","×"))</f>
        <v>×</v>
      </c>
      <c r="P66" s="1947" t="s">
        <v>1325</v>
      </c>
      <c r="Q66" s="1948"/>
      <c r="R66" s="1948"/>
      <c r="S66" s="1948"/>
      <c r="T66" s="1948"/>
      <c r="U66" s="1949"/>
    </row>
    <row r="67" spans="2:21" s="380" customFormat="1" ht="18.95" customHeight="1" x14ac:dyDescent="0.15">
      <c r="B67" s="1448"/>
      <c r="C67" s="2131"/>
      <c r="D67" s="2132"/>
      <c r="E67" s="2133"/>
      <c r="F67" s="2126" t="s">
        <v>1097</v>
      </c>
      <c r="G67" s="2127"/>
      <c r="H67" s="2127"/>
      <c r="I67" s="2127"/>
      <c r="J67" s="2127"/>
      <c r="K67" s="2127"/>
      <c r="L67" s="2127"/>
      <c r="M67" s="2128"/>
      <c r="N67" s="866" t="s">
        <v>66</v>
      </c>
      <c r="O67" s="918" t="str">
        <f>IF(N67="－","－",IF(【選択肢】!P9&gt;0,"○","×"))</f>
        <v>×</v>
      </c>
      <c r="P67" s="1950" t="s">
        <v>1325</v>
      </c>
      <c r="Q67" s="1951"/>
      <c r="R67" s="1951"/>
      <c r="S67" s="1951"/>
      <c r="T67" s="1951"/>
      <c r="U67" s="1952"/>
    </row>
    <row r="68" spans="2:21" s="380" customFormat="1" ht="19.5" customHeight="1" x14ac:dyDescent="0.15">
      <c r="B68" s="1448"/>
      <c r="C68" s="1944" t="s">
        <v>28</v>
      </c>
      <c r="D68" s="2121" t="s">
        <v>27</v>
      </c>
      <c r="E68" s="2122"/>
      <c r="F68" s="1963" t="s">
        <v>661</v>
      </c>
      <c r="G68" s="1963"/>
      <c r="H68" s="1963"/>
      <c r="I68" s="1963"/>
      <c r="J68" s="1963"/>
      <c r="K68" s="1963"/>
      <c r="L68" s="1963"/>
      <c r="M68" s="1964"/>
      <c r="N68" s="2116" t="s">
        <v>66</v>
      </c>
      <c r="O68" s="1967" t="str">
        <f>IF(N68="－","－",IF(【選択肢】!P10&gt;0,"○","×"))</f>
        <v>×</v>
      </c>
      <c r="P68" s="1947"/>
      <c r="Q68" s="1948"/>
      <c r="R68" s="1948"/>
      <c r="S68" s="1948"/>
      <c r="T68" s="1948"/>
      <c r="U68" s="1949"/>
    </row>
    <row r="69" spans="2:21" s="380" customFormat="1" ht="19.5" customHeight="1" x14ac:dyDescent="0.15">
      <c r="B69" s="1448"/>
      <c r="C69" s="1945"/>
      <c r="D69" s="2121"/>
      <c r="E69" s="2122"/>
      <c r="F69" s="1965"/>
      <c r="G69" s="1965"/>
      <c r="H69" s="1965"/>
      <c r="I69" s="1965"/>
      <c r="J69" s="1965"/>
      <c r="K69" s="1965"/>
      <c r="L69" s="1965"/>
      <c r="M69" s="1966"/>
      <c r="N69" s="2117"/>
      <c r="O69" s="1968"/>
      <c r="P69" s="1572" t="s">
        <v>756</v>
      </c>
      <c r="Q69" s="1456"/>
      <c r="R69" s="1456"/>
      <c r="S69" s="1456"/>
      <c r="T69" s="2114"/>
      <c r="U69" s="2115"/>
    </row>
    <row r="70" spans="2:21" s="380" customFormat="1" ht="19.5" customHeight="1" x14ac:dyDescent="0.15">
      <c r="B70" s="1448"/>
      <c r="C70" s="1945"/>
      <c r="D70" s="2121"/>
      <c r="E70" s="2122"/>
      <c r="F70" s="1924" t="s">
        <v>662</v>
      </c>
      <c r="G70" s="1924"/>
      <c r="H70" s="1924"/>
      <c r="I70" s="1924"/>
      <c r="J70" s="1924"/>
      <c r="K70" s="1924"/>
      <c r="L70" s="1924"/>
      <c r="M70" s="2120"/>
      <c r="N70" s="867" t="s">
        <v>66</v>
      </c>
      <c r="O70" s="915" t="str">
        <f>IF(N70="－","－",IF(【選択肢】!P11&gt;0,"○","×"))</f>
        <v>×</v>
      </c>
      <c r="P70" s="1905"/>
      <c r="Q70" s="1906"/>
      <c r="R70" s="1906"/>
      <c r="S70" s="1906"/>
      <c r="T70" s="1906"/>
      <c r="U70" s="1907"/>
    </row>
    <row r="71" spans="2:21" s="380" customFormat="1" ht="19.5" customHeight="1" x14ac:dyDescent="0.15">
      <c r="B71" s="1448"/>
      <c r="C71" s="1945"/>
      <c r="D71" s="2121"/>
      <c r="E71" s="2122"/>
      <c r="F71" s="1924" t="s">
        <v>570</v>
      </c>
      <c r="G71" s="1924"/>
      <c r="H71" s="1924"/>
      <c r="I71" s="1924"/>
      <c r="J71" s="1924"/>
      <c r="K71" s="1924"/>
      <c r="L71" s="1924"/>
      <c r="M71" s="1924"/>
      <c r="N71" s="867" t="s">
        <v>66</v>
      </c>
      <c r="O71" s="915" t="str">
        <f>IF(N71="－","－",IF(【選択肢】!P12&gt;0,"○","×"))</f>
        <v>×</v>
      </c>
      <c r="P71" s="1905"/>
      <c r="Q71" s="1906"/>
      <c r="R71" s="1906"/>
      <c r="S71" s="1906"/>
      <c r="T71" s="1906"/>
      <c r="U71" s="1907"/>
    </row>
    <row r="72" spans="2:21" s="380" customFormat="1" ht="19.5" customHeight="1" x14ac:dyDescent="0.15">
      <c r="B72" s="1448"/>
      <c r="C72" s="1945"/>
      <c r="D72" s="2121" t="s">
        <v>15</v>
      </c>
      <c r="E72" s="2122"/>
      <c r="F72" s="1924" t="s">
        <v>663</v>
      </c>
      <c r="G72" s="1924"/>
      <c r="H72" s="1924"/>
      <c r="I72" s="1924"/>
      <c r="J72" s="1924"/>
      <c r="K72" s="1924"/>
      <c r="L72" s="1924"/>
      <c r="M72" s="1925"/>
      <c r="N72" s="867" t="s">
        <v>66</v>
      </c>
      <c r="O72" s="915" t="str">
        <f>IF(N72="－","－",IF(【選択肢】!P13&gt;0,"○","×"))</f>
        <v>×</v>
      </c>
      <c r="P72" s="1905"/>
      <c r="Q72" s="1906"/>
      <c r="R72" s="1906"/>
      <c r="S72" s="1906"/>
      <c r="T72" s="1906"/>
      <c r="U72" s="1907"/>
    </row>
    <row r="73" spans="2:21" s="380" customFormat="1" ht="19.5" customHeight="1" x14ac:dyDescent="0.15">
      <c r="B73" s="1448"/>
      <c r="C73" s="1945"/>
      <c r="D73" s="2121"/>
      <c r="E73" s="2122"/>
      <c r="F73" s="1924" t="s">
        <v>664</v>
      </c>
      <c r="G73" s="1924"/>
      <c r="H73" s="1924"/>
      <c r="I73" s="1924"/>
      <c r="J73" s="1924"/>
      <c r="K73" s="1924"/>
      <c r="L73" s="1924"/>
      <c r="M73" s="1925"/>
      <c r="N73" s="867" t="s">
        <v>66</v>
      </c>
      <c r="O73" s="915" t="str">
        <f>IF(N73="－","－",IF(【選択肢】!P14&gt;0,"○","×"))</f>
        <v>×</v>
      </c>
      <c r="P73" s="1905"/>
      <c r="Q73" s="1906"/>
      <c r="R73" s="1906"/>
      <c r="S73" s="1906"/>
      <c r="T73" s="1906"/>
      <c r="U73" s="1907"/>
    </row>
    <row r="74" spans="2:21" s="380" customFormat="1" ht="19.5" customHeight="1" x14ac:dyDescent="0.15">
      <c r="B74" s="1448"/>
      <c r="C74" s="1945"/>
      <c r="D74" s="2121"/>
      <c r="E74" s="2122"/>
      <c r="F74" s="1924" t="s">
        <v>665</v>
      </c>
      <c r="G74" s="1924"/>
      <c r="H74" s="1924"/>
      <c r="I74" s="1924"/>
      <c r="J74" s="1924"/>
      <c r="K74" s="1924"/>
      <c r="L74" s="1924"/>
      <c r="M74" s="1925"/>
      <c r="N74" s="867" t="s">
        <v>66</v>
      </c>
      <c r="O74" s="915" t="str">
        <f>IF(N74="－","－",IF(【選択肢】!P15&gt;0,"○","×"))</f>
        <v>×</v>
      </c>
      <c r="P74" s="1905"/>
      <c r="Q74" s="1906"/>
      <c r="R74" s="1906"/>
      <c r="S74" s="1906"/>
      <c r="T74" s="1906"/>
      <c r="U74" s="1907"/>
    </row>
    <row r="75" spans="2:21" s="380" customFormat="1" ht="19.5" customHeight="1" x14ac:dyDescent="0.15">
      <c r="B75" s="1448"/>
      <c r="C75" s="1945"/>
      <c r="D75" s="2121" t="s">
        <v>16</v>
      </c>
      <c r="E75" s="2122"/>
      <c r="F75" s="1924" t="s">
        <v>666</v>
      </c>
      <c r="G75" s="1924"/>
      <c r="H75" s="1924"/>
      <c r="I75" s="1924"/>
      <c r="J75" s="1924"/>
      <c r="K75" s="1924"/>
      <c r="L75" s="1924"/>
      <c r="M75" s="1925"/>
      <c r="N75" s="868" t="s">
        <v>1029</v>
      </c>
      <c r="O75" s="915" t="str">
        <f>IF(N75="－","－",IF(【選択肢】!P16&gt;0,"○","×"))</f>
        <v>－</v>
      </c>
      <c r="P75" s="1905"/>
      <c r="Q75" s="1906"/>
      <c r="R75" s="1906"/>
      <c r="S75" s="1906"/>
      <c r="T75" s="1906"/>
      <c r="U75" s="1907"/>
    </row>
    <row r="76" spans="2:21" s="380" customFormat="1" ht="19.5" customHeight="1" x14ac:dyDescent="0.15">
      <c r="B76" s="1448"/>
      <c r="C76" s="1945"/>
      <c r="D76" s="2121"/>
      <c r="E76" s="2122"/>
      <c r="F76" s="1924" t="s">
        <v>667</v>
      </c>
      <c r="G76" s="1924"/>
      <c r="H76" s="1924"/>
      <c r="I76" s="1924"/>
      <c r="J76" s="1924"/>
      <c r="K76" s="1924"/>
      <c r="L76" s="1924"/>
      <c r="M76" s="1925"/>
      <c r="N76" s="868" t="s">
        <v>1029</v>
      </c>
      <c r="O76" s="915" t="str">
        <f>IF(N76="－","－",IF(【選択肢】!P17&gt;0,"○","×"))</f>
        <v>－</v>
      </c>
      <c r="P76" s="1905"/>
      <c r="Q76" s="1906"/>
      <c r="R76" s="1906"/>
      <c r="S76" s="1906"/>
      <c r="T76" s="1906"/>
      <c r="U76" s="1907"/>
    </row>
    <row r="77" spans="2:21" s="380" customFormat="1" ht="19.5" customHeight="1" x14ac:dyDescent="0.15">
      <c r="B77" s="1448"/>
      <c r="C77" s="1945"/>
      <c r="D77" s="2121"/>
      <c r="E77" s="2122"/>
      <c r="F77" s="1924" t="s">
        <v>668</v>
      </c>
      <c r="G77" s="1924"/>
      <c r="H77" s="1924"/>
      <c r="I77" s="1924"/>
      <c r="J77" s="1924"/>
      <c r="K77" s="1924"/>
      <c r="L77" s="1924"/>
      <c r="M77" s="1925"/>
      <c r="N77" s="466" t="s">
        <v>1029</v>
      </c>
      <c r="O77" s="915" t="str">
        <f>IF(N77="－","－",IF(【選択肢】!P18&gt;0,"○","×"))</f>
        <v>－</v>
      </c>
      <c r="P77" s="1905"/>
      <c r="Q77" s="1906"/>
      <c r="R77" s="1906"/>
      <c r="S77" s="1906"/>
      <c r="T77" s="1906"/>
      <c r="U77" s="1907"/>
    </row>
    <row r="78" spans="2:21" s="380" customFormat="1" ht="19.5" customHeight="1" x14ac:dyDescent="0.15">
      <c r="B78" s="1448"/>
      <c r="C78" s="1945"/>
      <c r="D78" s="2121" t="s">
        <v>17</v>
      </c>
      <c r="E78" s="2122"/>
      <c r="F78" s="1924" t="s">
        <v>669</v>
      </c>
      <c r="G78" s="1924"/>
      <c r="H78" s="1924"/>
      <c r="I78" s="1924"/>
      <c r="J78" s="1924"/>
      <c r="K78" s="1924"/>
      <c r="L78" s="1924"/>
      <c r="M78" s="1925"/>
      <c r="N78" s="868" t="s">
        <v>1029</v>
      </c>
      <c r="O78" s="915" t="str">
        <f>IF(N78="－","－",IF(【選択肢】!P19&gt;0,"○","×"))</f>
        <v>－</v>
      </c>
      <c r="P78" s="1905"/>
      <c r="Q78" s="1906"/>
      <c r="R78" s="1906"/>
      <c r="S78" s="1906"/>
      <c r="T78" s="1906"/>
      <c r="U78" s="1907"/>
    </row>
    <row r="79" spans="2:21" s="380" customFormat="1" ht="19.5" customHeight="1" x14ac:dyDescent="0.15">
      <c r="B79" s="1448"/>
      <c r="C79" s="1945"/>
      <c r="D79" s="2121"/>
      <c r="E79" s="2122"/>
      <c r="F79" s="1924" t="s">
        <v>670</v>
      </c>
      <c r="G79" s="1924"/>
      <c r="H79" s="1924"/>
      <c r="I79" s="1924"/>
      <c r="J79" s="1924"/>
      <c r="K79" s="1924"/>
      <c r="L79" s="1924"/>
      <c r="M79" s="1925"/>
      <c r="N79" s="466" t="s">
        <v>1029</v>
      </c>
      <c r="O79" s="915" t="str">
        <f>IF(N79="－","－",IF(【選択肢】!P20&gt;0,"○","×"))</f>
        <v>－</v>
      </c>
      <c r="P79" s="1905"/>
      <c r="Q79" s="1906"/>
      <c r="R79" s="1906"/>
      <c r="S79" s="1906"/>
      <c r="T79" s="1906"/>
      <c r="U79" s="1907"/>
    </row>
    <row r="80" spans="2:21" s="380" customFormat="1" ht="19.5" customHeight="1" x14ac:dyDescent="0.15">
      <c r="B80" s="1448"/>
      <c r="C80" s="1945"/>
      <c r="D80" s="2121"/>
      <c r="E80" s="2122"/>
      <c r="F80" s="1924" t="s">
        <v>671</v>
      </c>
      <c r="G80" s="1924"/>
      <c r="H80" s="1924"/>
      <c r="I80" s="1924"/>
      <c r="J80" s="1924"/>
      <c r="K80" s="1924"/>
      <c r="L80" s="1924"/>
      <c r="M80" s="1925"/>
      <c r="N80" s="466" t="s">
        <v>1029</v>
      </c>
      <c r="O80" s="915" t="str">
        <f>IF(N80="－","－",IF(【選択肢】!P21&gt;0,"○","×"))</f>
        <v>－</v>
      </c>
      <c r="P80" s="1905"/>
      <c r="Q80" s="1906"/>
      <c r="R80" s="1906"/>
      <c r="S80" s="1906"/>
      <c r="T80" s="1906"/>
      <c r="U80" s="1907"/>
    </row>
    <row r="81" spans="1:23" s="380" customFormat="1" ht="19.5" customHeight="1" x14ac:dyDescent="0.15">
      <c r="B81" s="1448"/>
      <c r="C81" s="1946"/>
      <c r="D81" s="1572" t="s">
        <v>26</v>
      </c>
      <c r="E81" s="1573"/>
      <c r="F81" s="1926" t="s">
        <v>672</v>
      </c>
      <c r="G81" s="1927"/>
      <c r="H81" s="1927"/>
      <c r="I81" s="1927"/>
      <c r="J81" s="1927"/>
      <c r="K81" s="1927"/>
      <c r="L81" s="1927"/>
      <c r="M81" s="1928"/>
      <c r="N81" s="867" t="s">
        <v>20</v>
      </c>
      <c r="O81" s="915" t="str">
        <f>IF(N81="－","－",IF(【選択肢】!P22&gt;0,"○","×"))</f>
        <v>×</v>
      </c>
      <c r="P81" s="1905"/>
      <c r="Q81" s="1906"/>
      <c r="R81" s="1906"/>
      <c r="S81" s="1906"/>
      <c r="T81" s="1906"/>
      <c r="U81" s="1907"/>
    </row>
    <row r="82" spans="1:23" s="380" customFormat="1" ht="19.5" customHeight="1" x14ac:dyDescent="0.15">
      <c r="B82" s="1448"/>
      <c r="C82" s="1944" t="s">
        <v>1197</v>
      </c>
      <c r="D82" s="2110" t="s">
        <v>511</v>
      </c>
      <c r="E82" s="2111"/>
      <c r="F82" s="1924" t="s">
        <v>1034</v>
      </c>
      <c r="G82" s="1924"/>
      <c r="H82" s="1924"/>
      <c r="I82" s="1924"/>
      <c r="J82" s="1924"/>
      <c r="K82" s="1924"/>
      <c r="L82" s="1924"/>
      <c r="M82" s="1925"/>
      <c r="N82" s="466" t="s">
        <v>1029</v>
      </c>
      <c r="O82" s="915" t="str">
        <f>IF(N82="－","－",IF(【選択肢】!P75&gt;0,"○","×"))</f>
        <v>－</v>
      </c>
      <c r="P82" s="1905"/>
      <c r="Q82" s="1906"/>
      <c r="R82" s="1906"/>
      <c r="S82" s="1906"/>
      <c r="T82" s="1906"/>
      <c r="U82" s="1907"/>
    </row>
    <row r="83" spans="1:23" s="380" customFormat="1" ht="19.5" customHeight="1" x14ac:dyDescent="0.15">
      <c r="B83" s="1448"/>
      <c r="C83" s="1945"/>
      <c r="D83" s="1572"/>
      <c r="E83" s="1573"/>
      <c r="F83" s="1924" t="s">
        <v>1035</v>
      </c>
      <c r="G83" s="1924"/>
      <c r="H83" s="1924"/>
      <c r="I83" s="1924"/>
      <c r="J83" s="1924"/>
      <c r="K83" s="1924"/>
      <c r="L83" s="1924"/>
      <c r="M83" s="1925"/>
      <c r="N83" s="466" t="s">
        <v>1029</v>
      </c>
      <c r="O83" s="915" t="str">
        <f>IF(N83="－","－",IF(【選択肢】!P76&gt;0,"○","×"))</f>
        <v>－</v>
      </c>
      <c r="P83" s="1905"/>
      <c r="Q83" s="1906"/>
      <c r="R83" s="1906"/>
      <c r="S83" s="1906"/>
      <c r="T83" s="1906"/>
      <c r="U83" s="1907"/>
    </row>
    <row r="84" spans="1:23" s="380" customFormat="1" ht="19.5" customHeight="1" x14ac:dyDescent="0.15">
      <c r="B84" s="1448"/>
      <c r="C84" s="1945"/>
      <c r="D84" s="2112" t="s">
        <v>15</v>
      </c>
      <c r="E84" s="2113"/>
      <c r="F84" s="2129" t="s">
        <v>1323</v>
      </c>
      <c r="G84" s="2129"/>
      <c r="H84" s="2129"/>
      <c r="I84" s="2129"/>
      <c r="J84" s="2129"/>
      <c r="K84" s="2129"/>
      <c r="L84" s="2129"/>
      <c r="M84" s="2130"/>
      <c r="N84" s="466" t="s">
        <v>1029</v>
      </c>
      <c r="O84" s="915" t="str">
        <f>IF(N84="－","－",IF(【選択肢】!P77&gt;0,"○","×"))</f>
        <v>－</v>
      </c>
      <c r="P84" s="1905"/>
      <c r="Q84" s="1906"/>
      <c r="R84" s="1906"/>
      <c r="S84" s="1906"/>
      <c r="T84" s="1906"/>
      <c r="U84" s="1907"/>
    </row>
    <row r="85" spans="1:23" s="380" customFormat="1" ht="19.5" customHeight="1" x14ac:dyDescent="0.15">
      <c r="B85" s="1448"/>
      <c r="C85" s="1946"/>
      <c r="D85" s="1572" t="s">
        <v>17</v>
      </c>
      <c r="E85" s="1573"/>
      <c r="F85" s="2129" t="s">
        <v>1324</v>
      </c>
      <c r="G85" s="2129"/>
      <c r="H85" s="2129"/>
      <c r="I85" s="2129"/>
      <c r="J85" s="2129"/>
      <c r="K85" s="2129"/>
      <c r="L85" s="2129"/>
      <c r="M85" s="2130"/>
      <c r="N85" s="869" t="s">
        <v>1029</v>
      </c>
      <c r="O85" s="915" t="str">
        <f>IF(N85="－","－",IF(【選択肢】!P78&gt;0,"○","×"))</f>
        <v>－</v>
      </c>
      <c r="P85" s="1905"/>
      <c r="Q85" s="1906"/>
      <c r="R85" s="1906"/>
      <c r="S85" s="1906"/>
      <c r="T85" s="1906"/>
      <c r="U85" s="1907"/>
    </row>
    <row r="86" spans="1:23" s="380" customFormat="1" ht="4.5" customHeight="1" x14ac:dyDescent="0.15">
      <c r="B86" s="870"/>
      <c r="C86" s="870"/>
      <c r="D86" s="870"/>
      <c r="E86" s="870"/>
      <c r="F86" s="871"/>
      <c r="G86" s="871"/>
      <c r="H86" s="871"/>
      <c r="I86" s="871"/>
      <c r="J86" s="871"/>
      <c r="K86" s="871"/>
      <c r="L86" s="871"/>
      <c r="M86" s="871"/>
      <c r="N86" s="872"/>
      <c r="O86" s="872"/>
      <c r="P86" s="873"/>
      <c r="Q86" s="873"/>
      <c r="R86" s="873"/>
      <c r="S86" s="873"/>
      <c r="T86" s="873"/>
      <c r="U86" s="873"/>
    </row>
    <row r="87" spans="1:23" s="380" customFormat="1" ht="17.25" customHeight="1" x14ac:dyDescent="0.15">
      <c r="B87" s="1923" t="s">
        <v>1102</v>
      </c>
      <c r="C87" s="1923"/>
      <c r="D87" s="1923" t="s">
        <v>13</v>
      </c>
      <c r="E87" s="1923"/>
      <c r="F87" s="1923"/>
      <c r="G87" s="1923"/>
      <c r="H87" s="1923"/>
      <c r="I87" s="1923"/>
      <c r="J87" s="1923"/>
      <c r="K87" s="1923"/>
      <c r="L87" s="1923"/>
      <c r="M87" s="1923"/>
      <c r="N87" s="1889" t="s">
        <v>14</v>
      </c>
      <c r="O87" s="1889" t="s">
        <v>68</v>
      </c>
      <c r="P87" s="1550" t="s">
        <v>512</v>
      </c>
      <c r="Q87" s="1681"/>
      <c r="R87" s="1681"/>
      <c r="S87" s="1681"/>
      <c r="T87" s="1681"/>
      <c r="U87" s="1560"/>
    </row>
    <row r="88" spans="1:23" s="380" customFormat="1" ht="17.25" customHeight="1" x14ac:dyDescent="0.15">
      <c r="B88" s="1890"/>
      <c r="C88" s="1890"/>
      <c r="D88" s="1890"/>
      <c r="E88" s="1890"/>
      <c r="F88" s="1890"/>
      <c r="G88" s="1890"/>
      <c r="H88" s="1890"/>
      <c r="I88" s="1890"/>
      <c r="J88" s="1890"/>
      <c r="K88" s="1890"/>
      <c r="L88" s="1890"/>
      <c r="M88" s="1890"/>
      <c r="N88" s="1890"/>
      <c r="O88" s="1890"/>
      <c r="P88" s="1561"/>
      <c r="Q88" s="1682"/>
      <c r="R88" s="1682"/>
      <c r="S88" s="1682"/>
      <c r="T88" s="1682"/>
      <c r="U88" s="1562"/>
    </row>
    <row r="89" spans="1:23" s="515" customFormat="1" ht="25.5" customHeight="1" x14ac:dyDescent="0.15">
      <c r="B89" s="1891" t="s">
        <v>18</v>
      </c>
      <c r="C89" s="1892"/>
      <c r="D89" s="1997" t="s">
        <v>673</v>
      </c>
      <c r="E89" s="1435"/>
      <c r="F89" s="1435"/>
      <c r="G89" s="1435"/>
      <c r="H89" s="1435"/>
      <c r="I89" s="1435"/>
      <c r="J89" s="1435"/>
      <c r="K89" s="1435"/>
      <c r="L89" s="1435"/>
      <c r="M89" s="1998"/>
      <c r="N89" s="869" t="s">
        <v>1029</v>
      </c>
      <c r="O89" s="918" t="str">
        <f>IF(N89="－","－",IF(【選択肢】!P23&gt;0,"○","×"))</f>
        <v>－</v>
      </c>
      <c r="P89" s="1905"/>
      <c r="Q89" s="1906"/>
      <c r="R89" s="1906"/>
      <c r="S89" s="1906"/>
      <c r="T89" s="1906"/>
      <c r="U89" s="1907"/>
      <c r="W89" s="518"/>
    </row>
    <row r="90" spans="1:23" s="515" customFormat="1" ht="25.5" customHeight="1" x14ac:dyDescent="0.15">
      <c r="B90" s="1891"/>
      <c r="C90" s="1892"/>
      <c r="D90" s="1920" t="s">
        <v>674</v>
      </c>
      <c r="E90" s="1921"/>
      <c r="F90" s="1921"/>
      <c r="G90" s="1921"/>
      <c r="H90" s="1921"/>
      <c r="I90" s="1921"/>
      <c r="J90" s="1921"/>
      <c r="K90" s="1921"/>
      <c r="L90" s="1921"/>
      <c r="M90" s="1922"/>
      <c r="N90" s="869" t="s">
        <v>1029</v>
      </c>
      <c r="O90" s="918" t="str">
        <f>IF(N90="－","－",IF(【選択肢】!P24&gt;0,"○","×"))</f>
        <v>－</v>
      </c>
      <c r="P90" s="1905"/>
      <c r="Q90" s="1906"/>
      <c r="R90" s="1906"/>
      <c r="S90" s="1906"/>
      <c r="T90" s="1906"/>
      <c r="U90" s="1907"/>
      <c r="W90" s="518"/>
    </row>
    <row r="91" spans="1:23" s="515" customFormat="1" ht="25.5" customHeight="1" x14ac:dyDescent="0.15">
      <c r="B91" s="1891"/>
      <c r="C91" s="1892"/>
      <c r="D91" s="1920" t="s">
        <v>675</v>
      </c>
      <c r="E91" s="1921"/>
      <c r="F91" s="1921"/>
      <c r="G91" s="1921"/>
      <c r="H91" s="1921"/>
      <c r="I91" s="1921"/>
      <c r="J91" s="1921"/>
      <c r="K91" s="1921"/>
      <c r="L91" s="1921"/>
      <c r="M91" s="1922"/>
      <c r="N91" s="869" t="s">
        <v>1029</v>
      </c>
      <c r="O91" s="918" t="str">
        <f>IF(N91="－","－",IF(【選択肢】!P25&gt;0,"○","×"))</f>
        <v>－</v>
      </c>
      <c r="P91" s="1905"/>
      <c r="Q91" s="1906"/>
      <c r="R91" s="1906"/>
      <c r="S91" s="1906"/>
      <c r="T91" s="1906"/>
      <c r="U91" s="1907"/>
      <c r="W91" s="518"/>
    </row>
    <row r="92" spans="1:23" s="515" customFormat="1" ht="25.5" customHeight="1" x14ac:dyDescent="0.15">
      <c r="B92" s="1891"/>
      <c r="C92" s="1892"/>
      <c r="D92" s="1920" t="s">
        <v>701</v>
      </c>
      <c r="E92" s="1921"/>
      <c r="F92" s="1921"/>
      <c r="G92" s="1921"/>
      <c r="H92" s="1921"/>
      <c r="I92" s="1921"/>
      <c r="J92" s="1921"/>
      <c r="K92" s="1921"/>
      <c r="L92" s="1921"/>
      <c r="M92" s="1922"/>
      <c r="N92" s="869" t="s">
        <v>1029</v>
      </c>
      <c r="O92" s="918" t="str">
        <f>IF(N92="－","－",IF(【選択肢】!P26&gt;0,"○","×"))</f>
        <v>－</v>
      </c>
      <c r="P92" s="1905"/>
      <c r="Q92" s="1906"/>
      <c r="R92" s="1906"/>
      <c r="S92" s="1906"/>
      <c r="T92" s="1906"/>
      <c r="U92" s="1907"/>
      <c r="W92" s="518"/>
    </row>
    <row r="93" spans="1:23" s="380" customFormat="1" ht="25.5" customHeight="1" x14ac:dyDescent="0.15">
      <c r="B93" s="1891"/>
      <c r="C93" s="1892"/>
      <c r="D93" s="1920" t="s">
        <v>676</v>
      </c>
      <c r="E93" s="1921"/>
      <c r="F93" s="1921"/>
      <c r="G93" s="1921"/>
      <c r="H93" s="1921"/>
      <c r="I93" s="1921"/>
      <c r="J93" s="1921"/>
      <c r="K93" s="1921"/>
      <c r="L93" s="1921"/>
      <c r="M93" s="1922"/>
      <c r="N93" s="869" t="s">
        <v>1029</v>
      </c>
      <c r="O93" s="918" t="str">
        <f>IF(N93="－","－",IF(【選択肢】!P27&gt;0,"○","×"))</f>
        <v>－</v>
      </c>
      <c r="P93" s="1905"/>
      <c r="Q93" s="1906"/>
      <c r="R93" s="1906"/>
      <c r="S93" s="1906"/>
      <c r="T93" s="1906"/>
      <c r="U93" s="1907"/>
    </row>
    <row r="94" spans="1:23" ht="25.5" customHeight="1" x14ac:dyDescent="0.15">
      <c r="A94" s="479"/>
      <c r="B94" s="1891"/>
      <c r="C94" s="1892"/>
      <c r="D94" s="1920" t="s">
        <v>757</v>
      </c>
      <c r="E94" s="1921"/>
      <c r="F94" s="1921"/>
      <c r="G94" s="1921"/>
      <c r="H94" s="1921"/>
      <c r="I94" s="1921"/>
      <c r="J94" s="1921"/>
      <c r="K94" s="1921"/>
      <c r="L94" s="1921"/>
      <c r="M94" s="1922"/>
      <c r="N94" s="869" t="s">
        <v>1029</v>
      </c>
      <c r="O94" s="918" t="str">
        <f>IF(N94="－","－",IF(【選択肢】!P28&gt;0,"○","×"))</f>
        <v>－</v>
      </c>
      <c r="P94" s="1905"/>
      <c r="Q94" s="1906"/>
      <c r="R94" s="1906"/>
      <c r="S94" s="1906"/>
      <c r="T94" s="1906"/>
      <c r="U94" s="1907"/>
    </row>
    <row r="95" spans="1:23" ht="25.5" customHeight="1" x14ac:dyDescent="0.15">
      <c r="B95" s="1893"/>
      <c r="C95" s="1894"/>
      <c r="D95" s="1911" t="s">
        <v>677</v>
      </c>
      <c r="E95" s="1912"/>
      <c r="F95" s="1913"/>
      <c r="G95" s="1908">
        <f>活動計画書!R111</f>
        <v>0</v>
      </c>
      <c r="H95" s="1909"/>
      <c r="I95" s="1909"/>
      <c r="J95" s="1909"/>
      <c r="K95" s="1909"/>
      <c r="L95" s="1909"/>
      <c r="M95" s="1910"/>
      <c r="N95" s="869" t="s">
        <v>1029</v>
      </c>
      <c r="O95" s="918" t="str">
        <f>IF(N95="－","－",IF(【選択肢】!P29&gt;0,"○","×"))</f>
        <v>－</v>
      </c>
      <c r="P95" s="1905"/>
      <c r="Q95" s="1906"/>
      <c r="R95" s="1906"/>
      <c r="S95" s="1906"/>
      <c r="T95" s="1906"/>
      <c r="U95" s="1907"/>
    </row>
    <row r="96" spans="1:23" s="841" customFormat="1" ht="30" customHeight="1" x14ac:dyDescent="0.45">
      <c r="A96" s="863" t="s">
        <v>423</v>
      </c>
      <c r="B96" s="379"/>
      <c r="C96" s="379"/>
      <c r="D96" s="379"/>
      <c r="E96" s="379"/>
      <c r="F96" s="379"/>
      <c r="G96" s="379"/>
      <c r="H96" s="379"/>
      <c r="I96" s="379"/>
      <c r="J96" s="379"/>
      <c r="K96" s="379"/>
      <c r="L96" s="379"/>
      <c r="M96" s="379"/>
      <c r="N96" s="379"/>
      <c r="O96" s="379"/>
      <c r="P96" s="379"/>
      <c r="Q96" s="379"/>
      <c r="R96" s="379"/>
      <c r="S96" s="379"/>
    </row>
    <row r="97" spans="2:21" s="393" customFormat="1" ht="16.5" customHeight="1" x14ac:dyDescent="0.15">
      <c r="B97" s="393" t="s">
        <v>690</v>
      </c>
    </row>
    <row r="98" spans="2:21" s="380" customFormat="1" ht="36" customHeight="1" x14ac:dyDescent="0.15">
      <c r="B98" s="1373" t="s">
        <v>1102</v>
      </c>
      <c r="C98" s="1373"/>
      <c r="D98" s="1373"/>
      <c r="E98" s="1339" t="s">
        <v>13</v>
      </c>
      <c r="F98" s="1340"/>
      <c r="G98" s="1340"/>
      <c r="H98" s="1340"/>
      <c r="I98" s="1340"/>
      <c r="J98" s="1340"/>
      <c r="K98" s="1340"/>
      <c r="L98" s="1340"/>
      <c r="M98" s="1341"/>
      <c r="N98" s="433" t="s">
        <v>14</v>
      </c>
      <c r="O98" s="433" t="s">
        <v>68</v>
      </c>
      <c r="P98" s="1165" t="s">
        <v>93</v>
      </c>
      <c r="Q98" s="1589"/>
      <c r="R98" s="1589"/>
      <c r="S98" s="1589"/>
      <c r="T98" s="1589"/>
      <c r="U98" s="1166"/>
    </row>
    <row r="99" spans="2:21" s="380" customFormat="1" ht="24.75" customHeight="1" x14ac:dyDescent="0.15">
      <c r="B99" s="1993" t="s">
        <v>70</v>
      </c>
      <c r="C99" s="1999" t="s">
        <v>638</v>
      </c>
      <c r="D99" s="2000"/>
      <c r="E99" s="1994" t="s">
        <v>678</v>
      </c>
      <c r="F99" s="1995"/>
      <c r="G99" s="1995"/>
      <c r="H99" s="1995"/>
      <c r="I99" s="1995"/>
      <c r="J99" s="1995"/>
      <c r="K99" s="1995"/>
      <c r="L99" s="1995"/>
      <c r="M99" s="1996"/>
      <c r="N99" s="869" t="s">
        <v>1029</v>
      </c>
      <c r="O99" s="915" t="str">
        <f>IF(N99="－","－",IF(【選択肢】!P30&gt;0,"○","×"))</f>
        <v>－</v>
      </c>
      <c r="P99" s="1905"/>
      <c r="Q99" s="1906"/>
      <c r="R99" s="1906"/>
      <c r="S99" s="1906"/>
      <c r="T99" s="1906"/>
      <c r="U99" s="1907"/>
    </row>
    <row r="100" spans="2:21" s="380" customFormat="1" ht="24.75" customHeight="1" x14ac:dyDescent="0.15">
      <c r="B100" s="1918"/>
      <c r="C100" s="2001"/>
      <c r="D100" s="2002"/>
      <c r="E100" s="1994" t="s">
        <v>679</v>
      </c>
      <c r="F100" s="1995"/>
      <c r="G100" s="1995"/>
      <c r="H100" s="1995"/>
      <c r="I100" s="1995"/>
      <c r="J100" s="1995"/>
      <c r="K100" s="1995"/>
      <c r="L100" s="1995"/>
      <c r="M100" s="1996"/>
      <c r="N100" s="869" t="s">
        <v>1029</v>
      </c>
      <c r="O100" s="915" t="str">
        <f>IF(N100="－","－",IF(【選択肢】!P31&gt;0,"○","×"))</f>
        <v>－</v>
      </c>
      <c r="P100" s="1905"/>
      <c r="Q100" s="1906"/>
      <c r="R100" s="1906"/>
      <c r="S100" s="1906"/>
      <c r="T100" s="1906"/>
      <c r="U100" s="1907"/>
    </row>
    <row r="101" spans="2:21" s="380" customFormat="1" ht="24.75" customHeight="1" x14ac:dyDescent="0.15">
      <c r="B101" s="1918"/>
      <c r="C101" s="2001"/>
      <c r="D101" s="2002"/>
      <c r="E101" s="1994" t="s">
        <v>680</v>
      </c>
      <c r="F101" s="1995"/>
      <c r="G101" s="1995"/>
      <c r="H101" s="1995"/>
      <c r="I101" s="1995"/>
      <c r="J101" s="1995"/>
      <c r="K101" s="1995"/>
      <c r="L101" s="1995"/>
      <c r="M101" s="1996"/>
      <c r="N101" s="869" t="s">
        <v>1029</v>
      </c>
      <c r="O101" s="915" t="str">
        <f>IF(N101="－","－",IF(【選択肢】!P32&gt;0,"○","×"))</f>
        <v>－</v>
      </c>
      <c r="P101" s="1905"/>
      <c r="Q101" s="1906"/>
      <c r="R101" s="1906"/>
      <c r="S101" s="1906"/>
      <c r="T101" s="1906"/>
      <c r="U101" s="1907"/>
    </row>
    <row r="102" spans="2:21" s="380" customFormat="1" ht="24.75" customHeight="1" x14ac:dyDescent="0.15">
      <c r="B102" s="1918"/>
      <c r="C102" s="2001"/>
      <c r="D102" s="2002"/>
      <c r="E102" s="1994" t="s">
        <v>681</v>
      </c>
      <c r="F102" s="1995"/>
      <c r="G102" s="1995"/>
      <c r="H102" s="1995"/>
      <c r="I102" s="1995"/>
      <c r="J102" s="1995"/>
      <c r="K102" s="1995"/>
      <c r="L102" s="1995"/>
      <c r="M102" s="1996"/>
      <c r="N102" s="869" t="s">
        <v>1029</v>
      </c>
      <c r="O102" s="915" t="str">
        <f>IF(N102="－","－",IF(【選択肢】!P33&gt;0,"○","×"))</f>
        <v>－</v>
      </c>
      <c r="P102" s="1905"/>
      <c r="Q102" s="1906"/>
      <c r="R102" s="1906"/>
      <c r="S102" s="1906"/>
      <c r="T102" s="1906"/>
      <c r="U102" s="1907"/>
    </row>
    <row r="103" spans="2:21" s="380" customFormat="1" ht="18.75" customHeight="1" x14ac:dyDescent="0.15">
      <c r="B103" s="1918"/>
      <c r="C103" s="2001"/>
      <c r="D103" s="2002"/>
      <c r="E103" s="1895" t="s">
        <v>682</v>
      </c>
      <c r="F103" s="1896"/>
      <c r="G103" s="1896"/>
      <c r="H103" s="1896"/>
      <c r="I103" s="1896"/>
      <c r="J103" s="1896"/>
      <c r="K103" s="1896"/>
      <c r="L103" s="1896"/>
      <c r="M103" s="1897"/>
      <c r="N103" s="869" t="s">
        <v>1029</v>
      </c>
      <c r="O103" s="916" t="str">
        <f>IF(N103="－","－",IF(【選択肢】!P34&gt;0,"○","×"))</f>
        <v>－</v>
      </c>
      <c r="P103" s="1905"/>
      <c r="Q103" s="1906"/>
      <c r="R103" s="1906"/>
      <c r="S103" s="1906"/>
      <c r="T103" s="1906"/>
      <c r="U103" s="1907"/>
    </row>
    <row r="104" spans="2:21" s="380" customFormat="1" ht="18.75" customHeight="1" x14ac:dyDescent="0.15">
      <c r="B104" s="1918"/>
      <c r="C104" s="1938" t="s">
        <v>540</v>
      </c>
      <c r="D104" s="2044"/>
      <c r="E104" s="1895" t="s">
        <v>683</v>
      </c>
      <c r="F104" s="1896"/>
      <c r="G104" s="1896"/>
      <c r="H104" s="1896"/>
      <c r="I104" s="1896"/>
      <c r="J104" s="1896"/>
      <c r="K104" s="1896"/>
      <c r="L104" s="1896"/>
      <c r="M104" s="1897"/>
      <c r="N104" s="869" t="s">
        <v>1029</v>
      </c>
      <c r="O104" s="916" t="str">
        <f>IF(N104="－","－",IF(【選択肢】!P35&gt;0,"○","×"))</f>
        <v>－</v>
      </c>
      <c r="P104" s="1905"/>
      <c r="Q104" s="1906"/>
      <c r="R104" s="1906"/>
      <c r="S104" s="1906"/>
      <c r="T104" s="1906"/>
      <c r="U104" s="1907"/>
    </row>
    <row r="105" spans="2:21" s="380" customFormat="1" ht="24.75" customHeight="1" x14ac:dyDescent="0.15">
      <c r="B105" s="1918"/>
      <c r="C105" s="1442" t="s">
        <v>28</v>
      </c>
      <c r="D105" s="1443"/>
      <c r="E105" s="1994" t="s">
        <v>684</v>
      </c>
      <c r="F105" s="1995"/>
      <c r="G105" s="1995"/>
      <c r="H105" s="1995"/>
      <c r="I105" s="1995"/>
      <c r="J105" s="1995"/>
      <c r="K105" s="1995"/>
      <c r="L105" s="1995"/>
      <c r="M105" s="1996"/>
      <c r="N105" s="869" t="s">
        <v>1029</v>
      </c>
      <c r="O105" s="915" t="str">
        <f>IF(N105="－","－",IF(【選択肢】!P36&gt;0,"○","×"))</f>
        <v>－</v>
      </c>
      <c r="P105" s="1905"/>
      <c r="Q105" s="1906"/>
      <c r="R105" s="1906"/>
      <c r="S105" s="1906"/>
      <c r="T105" s="1906"/>
      <c r="U105" s="1907"/>
    </row>
    <row r="106" spans="2:21" s="380" customFormat="1" ht="24.75" customHeight="1" x14ac:dyDescent="0.15">
      <c r="B106" s="1918"/>
      <c r="C106" s="1444"/>
      <c r="D106" s="1445"/>
      <c r="E106" s="1994" t="s">
        <v>685</v>
      </c>
      <c r="F106" s="1995"/>
      <c r="G106" s="1995"/>
      <c r="H106" s="1995"/>
      <c r="I106" s="1995"/>
      <c r="J106" s="1995"/>
      <c r="K106" s="1995"/>
      <c r="L106" s="1995"/>
      <c r="M106" s="1996"/>
      <c r="N106" s="869" t="s">
        <v>1029</v>
      </c>
      <c r="O106" s="915" t="str">
        <f>IF(N106="－","－",IF(【選択肢】!P37&gt;0,"○","×"))</f>
        <v>－</v>
      </c>
      <c r="P106" s="1905"/>
      <c r="Q106" s="1906"/>
      <c r="R106" s="1906"/>
      <c r="S106" s="1906"/>
      <c r="T106" s="1906"/>
      <c r="U106" s="1907"/>
    </row>
    <row r="107" spans="2:21" s="380" customFormat="1" ht="24.75" customHeight="1" x14ac:dyDescent="0.15">
      <c r="B107" s="1918"/>
      <c r="C107" s="1444"/>
      <c r="D107" s="1445"/>
      <c r="E107" s="1994" t="s">
        <v>686</v>
      </c>
      <c r="F107" s="1995"/>
      <c r="G107" s="1995"/>
      <c r="H107" s="1995"/>
      <c r="I107" s="1995"/>
      <c r="J107" s="1995"/>
      <c r="K107" s="1995"/>
      <c r="L107" s="1995"/>
      <c r="M107" s="1996"/>
      <c r="N107" s="869" t="s">
        <v>1029</v>
      </c>
      <c r="O107" s="915" t="str">
        <f>IF(N107="－","－",IF(【選択肢】!P38&gt;0,"○","×"))</f>
        <v>－</v>
      </c>
      <c r="P107" s="1905"/>
      <c r="Q107" s="1906"/>
      <c r="R107" s="1906"/>
      <c r="S107" s="1906"/>
      <c r="T107" s="1906"/>
      <c r="U107" s="1907"/>
    </row>
    <row r="108" spans="2:21" s="380" customFormat="1" ht="24.75" customHeight="1" x14ac:dyDescent="0.15">
      <c r="B108" s="1918"/>
      <c r="C108" s="1444"/>
      <c r="D108" s="1445"/>
      <c r="E108" s="1994" t="s">
        <v>687</v>
      </c>
      <c r="F108" s="1995"/>
      <c r="G108" s="1995"/>
      <c r="H108" s="1995"/>
      <c r="I108" s="1995"/>
      <c r="J108" s="1995"/>
      <c r="K108" s="1995"/>
      <c r="L108" s="1995"/>
      <c r="M108" s="1996"/>
      <c r="N108" s="869" t="s">
        <v>1029</v>
      </c>
      <c r="O108" s="915" t="str">
        <f>IF(N108="－","－",IF(【選択肢】!P39&gt;0,"○","×"))</f>
        <v>－</v>
      </c>
      <c r="P108" s="1905"/>
      <c r="Q108" s="1906"/>
      <c r="R108" s="1906"/>
      <c r="S108" s="1906"/>
      <c r="T108" s="1906"/>
      <c r="U108" s="1907"/>
    </row>
    <row r="109" spans="2:21" s="380" customFormat="1" ht="26.25" customHeight="1" x14ac:dyDescent="0.15">
      <c r="B109" s="1917" t="s">
        <v>549</v>
      </c>
      <c r="C109" s="1442" t="s">
        <v>622</v>
      </c>
      <c r="D109" s="1904"/>
      <c r="E109" s="1898" t="s">
        <v>617</v>
      </c>
      <c r="F109" s="1899"/>
      <c r="G109" s="1899"/>
      <c r="H109" s="1899"/>
      <c r="I109" s="1899"/>
      <c r="J109" s="1899"/>
      <c r="K109" s="1899"/>
      <c r="L109" s="1899"/>
      <c r="M109" s="1900"/>
      <c r="N109" s="869" t="s">
        <v>1029</v>
      </c>
      <c r="O109" s="915" t="str">
        <f>IF(N109="－","－",IF(【選択肢】!P40&gt;0,"○","×"))</f>
        <v>－</v>
      </c>
      <c r="P109" s="1905"/>
      <c r="Q109" s="1906"/>
      <c r="R109" s="1906"/>
      <c r="S109" s="1906"/>
      <c r="T109" s="1906"/>
      <c r="U109" s="1907"/>
    </row>
    <row r="110" spans="2:21" s="380" customFormat="1" ht="26.25" customHeight="1" x14ac:dyDescent="0.15">
      <c r="B110" s="1918"/>
      <c r="C110" s="1444"/>
      <c r="D110" s="1445"/>
      <c r="E110" s="1898" t="s">
        <v>688</v>
      </c>
      <c r="F110" s="1899"/>
      <c r="G110" s="1899"/>
      <c r="H110" s="1899"/>
      <c r="I110" s="1899"/>
      <c r="J110" s="1899"/>
      <c r="K110" s="1899"/>
      <c r="L110" s="1899"/>
      <c r="M110" s="1900"/>
      <c r="N110" s="869" t="s">
        <v>1029</v>
      </c>
      <c r="O110" s="915" t="str">
        <f>IF(N110="－","－",IF(【選択肢】!P41&gt;0,"○","×"))</f>
        <v>－</v>
      </c>
      <c r="P110" s="1905"/>
      <c r="Q110" s="1906"/>
      <c r="R110" s="1906"/>
      <c r="S110" s="1906"/>
      <c r="T110" s="1906"/>
      <c r="U110" s="1907"/>
    </row>
    <row r="111" spans="2:21" s="380" customFormat="1" ht="26.25" customHeight="1" x14ac:dyDescent="0.15">
      <c r="B111" s="1918"/>
      <c r="C111" s="1444"/>
      <c r="D111" s="1445"/>
      <c r="E111" s="1898" t="s">
        <v>619</v>
      </c>
      <c r="F111" s="1899"/>
      <c r="G111" s="1899"/>
      <c r="H111" s="1899"/>
      <c r="I111" s="1899"/>
      <c r="J111" s="1899"/>
      <c r="K111" s="1899"/>
      <c r="L111" s="1899"/>
      <c r="M111" s="1900"/>
      <c r="N111" s="869" t="s">
        <v>1029</v>
      </c>
      <c r="O111" s="915" t="str">
        <f>IF(N111="－","－",IF(【選択肢】!P42&gt;0,"○","×"))</f>
        <v>－</v>
      </c>
      <c r="P111" s="1905"/>
      <c r="Q111" s="1906"/>
      <c r="R111" s="1906"/>
      <c r="S111" s="1906"/>
      <c r="T111" s="1906"/>
      <c r="U111" s="1907"/>
    </row>
    <row r="112" spans="2:21" s="380" customFormat="1" ht="32.25" customHeight="1" x14ac:dyDescent="0.15">
      <c r="B112" s="1918"/>
      <c r="C112" s="1444"/>
      <c r="D112" s="1445"/>
      <c r="E112" s="1898" t="s">
        <v>620</v>
      </c>
      <c r="F112" s="1899"/>
      <c r="G112" s="1899"/>
      <c r="H112" s="1899"/>
      <c r="I112" s="1899"/>
      <c r="J112" s="1899"/>
      <c r="K112" s="1899"/>
      <c r="L112" s="1899"/>
      <c r="M112" s="1900"/>
      <c r="N112" s="869" t="s">
        <v>1029</v>
      </c>
      <c r="O112" s="915" t="str">
        <f>IF(N112="－","－",IF(【選択肢】!P43&gt;0,"○","×"))</f>
        <v>－</v>
      </c>
      <c r="P112" s="1905"/>
      <c r="Q112" s="1906"/>
      <c r="R112" s="1906"/>
      <c r="S112" s="1906"/>
      <c r="T112" s="1906"/>
      <c r="U112" s="1907"/>
    </row>
    <row r="113" spans="1:25" s="380" customFormat="1" ht="26.25" customHeight="1" x14ac:dyDescent="0.15">
      <c r="B113" s="1918"/>
      <c r="C113" s="1446"/>
      <c r="D113" s="1447"/>
      <c r="E113" s="1898" t="s">
        <v>621</v>
      </c>
      <c r="F113" s="1899"/>
      <c r="G113" s="1899"/>
      <c r="H113" s="1899"/>
      <c r="I113" s="1899"/>
      <c r="J113" s="1899"/>
      <c r="K113" s="1899"/>
      <c r="L113" s="1899"/>
      <c r="M113" s="1900"/>
      <c r="N113" s="869" t="s">
        <v>1029</v>
      </c>
      <c r="O113" s="915" t="str">
        <f>IF(N113="－","－",IF(【選択肢】!P44&gt;0,"○","×"))</f>
        <v>－</v>
      </c>
      <c r="P113" s="1905"/>
      <c r="Q113" s="1906"/>
      <c r="R113" s="1906"/>
      <c r="S113" s="1906"/>
      <c r="T113" s="1906"/>
      <c r="U113" s="1907"/>
    </row>
    <row r="114" spans="1:25" s="380" customFormat="1" ht="24.75" customHeight="1" x14ac:dyDescent="0.15">
      <c r="B114" s="1918"/>
      <c r="C114" s="1442" t="s">
        <v>548</v>
      </c>
      <c r="D114" s="1904"/>
      <c r="E114" s="1901">
        <f>活動計画書!E135</f>
        <v>0</v>
      </c>
      <c r="F114" s="1902"/>
      <c r="G114" s="1902"/>
      <c r="H114" s="1902"/>
      <c r="I114" s="1902"/>
      <c r="J114" s="1902"/>
      <c r="K114" s="1902"/>
      <c r="L114" s="1902"/>
      <c r="M114" s="1903"/>
      <c r="N114" s="869" t="s">
        <v>1029</v>
      </c>
      <c r="O114" s="915" t="str">
        <f>IFERROR(IF(VLOOKUP(E114,【選択肢】!$O$6:$P$88,2,FALSE)&gt;0,"○","×"),"")</f>
        <v/>
      </c>
      <c r="P114" s="1905"/>
      <c r="Q114" s="1906"/>
      <c r="R114" s="1906"/>
      <c r="S114" s="1906"/>
      <c r="T114" s="1906"/>
      <c r="U114" s="1907"/>
    </row>
    <row r="115" spans="1:25" s="380" customFormat="1" ht="24.75" customHeight="1" x14ac:dyDescent="0.15">
      <c r="B115" s="1918"/>
      <c r="C115" s="1444"/>
      <c r="D115" s="1445"/>
      <c r="E115" s="1901">
        <f>活動計画書!E136</f>
        <v>0</v>
      </c>
      <c r="F115" s="1902"/>
      <c r="G115" s="1902"/>
      <c r="H115" s="1902"/>
      <c r="I115" s="1902"/>
      <c r="J115" s="1902"/>
      <c r="K115" s="1902"/>
      <c r="L115" s="1902"/>
      <c r="M115" s="1903"/>
      <c r="N115" s="869" t="s">
        <v>1029</v>
      </c>
      <c r="O115" s="915" t="str">
        <f>IFERROR(IF(VLOOKUP(E115,【選択肢】!$O$6:$P$88,2,FALSE)&gt;0,"○","×"),"")</f>
        <v/>
      </c>
      <c r="P115" s="1905"/>
      <c r="Q115" s="1906"/>
      <c r="R115" s="1906"/>
      <c r="S115" s="1906"/>
      <c r="T115" s="1906"/>
      <c r="U115" s="1907"/>
    </row>
    <row r="116" spans="1:25" s="380" customFormat="1" ht="24.75" customHeight="1" x14ac:dyDescent="0.15">
      <c r="B116" s="1918"/>
      <c r="C116" s="1444"/>
      <c r="D116" s="1445"/>
      <c r="E116" s="1901">
        <f>活動計画書!E137</f>
        <v>0</v>
      </c>
      <c r="F116" s="1902"/>
      <c r="G116" s="1902"/>
      <c r="H116" s="1902"/>
      <c r="I116" s="1902"/>
      <c r="J116" s="1902"/>
      <c r="K116" s="1902"/>
      <c r="L116" s="1902"/>
      <c r="M116" s="1903"/>
      <c r="N116" s="869" t="s">
        <v>1029</v>
      </c>
      <c r="O116" s="915" t="str">
        <f>IFERROR(IF(VLOOKUP(E116,【選択肢】!$O$6:$P$88,2,FALSE)&gt;0,"○","×"),"")</f>
        <v/>
      </c>
      <c r="P116" s="1905"/>
      <c r="Q116" s="1906"/>
      <c r="R116" s="1906"/>
      <c r="S116" s="1906"/>
      <c r="T116" s="1906"/>
      <c r="U116" s="1907"/>
    </row>
    <row r="117" spans="1:25" s="380" customFormat="1" ht="24.75" customHeight="1" x14ac:dyDescent="0.15">
      <c r="B117" s="1918"/>
      <c r="C117" s="1444"/>
      <c r="D117" s="1445"/>
      <c r="E117" s="1901">
        <f>活動計画書!E138</f>
        <v>0</v>
      </c>
      <c r="F117" s="1902"/>
      <c r="G117" s="1902"/>
      <c r="H117" s="1902"/>
      <c r="I117" s="1902"/>
      <c r="J117" s="1902"/>
      <c r="K117" s="1902"/>
      <c r="L117" s="1902"/>
      <c r="M117" s="1903"/>
      <c r="N117" s="869" t="s">
        <v>1029</v>
      </c>
      <c r="O117" s="915" t="str">
        <f>IFERROR(IF(VLOOKUP(E117,【選択肢】!$O$6:$P$88,2,FALSE)&gt;0,"○","×"),"")</f>
        <v/>
      </c>
      <c r="P117" s="1905"/>
      <c r="Q117" s="1906"/>
      <c r="R117" s="1906"/>
      <c r="S117" s="1906"/>
      <c r="T117" s="1906"/>
      <c r="U117" s="1907"/>
    </row>
    <row r="118" spans="1:25" s="380" customFormat="1" ht="24.75" customHeight="1" x14ac:dyDescent="0.15">
      <c r="B118" s="1918"/>
      <c r="C118" s="1444"/>
      <c r="D118" s="1445"/>
      <c r="E118" s="1901">
        <f>活動計画書!E139</f>
        <v>0</v>
      </c>
      <c r="F118" s="1902"/>
      <c r="G118" s="1902"/>
      <c r="H118" s="1902"/>
      <c r="I118" s="1902"/>
      <c r="J118" s="1902"/>
      <c r="K118" s="1902"/>
      <c r="L118" s="1902"/>
      <c r="M118" s="1903"/>
      <c r="N118" s="869" t="s">
        <v>1029</v>
      </c>
      <c r="O118" s="915" t="str">
        <f>IFERROR(IF(VLOOKUP(E118,【選択肢】!$O$6:$P$88,2,FALSE)&gt;0,"○","×"),"")</f>
        <v/>
      </c>
      <c r="P118" s="1905"/>
      <c r="Q118" s="1906"/>
      <c r="R118" s="1906"/>
      <c r="S118" s="1906"/>
      <c r="T118" s="1906"/>
      <c r="U118" s="1907"/>
      <c r="Y118" s="919" t="str">
        <f>IFERROR((VLOOKUP($E118,【選択肢】!$Q$45:$Q$56,2,FALSE)),"")</f>
        <v/>
      </c>
    </row>
    <row r="119" spans="1:25" s="380" customFormat="1" ht="21" customHeight="1" x14ac:dyDescent="0.15">
      <c r="B119" s="1918"/>
      <c r="C119" s="1446"/>
      <c r="D119" s="1447"/>
      <c r="E119" s="1914" t="s">
        <v>689</v>
      </c>
      <c r="F119" s="1915"/>
      <c r="G119" s="1915"/>
      <c r="H119" s="1915"/>
      <c r="I119" s="1915"/>
      <c r="J119" s="1915"/>
      <c r="K119" s="1915"/>
      <c r="L119" s="1915"/>
      <c r="M119" s="1915"/>
      <c r="N119" s="1915"/>
      <c r="O119" s="1915"/>
      <c r="P119" s="1915"/>
      <c r="Q119" s="1915"/>
      <c r="R119" s="1915"/>
      <c r="S119" s="1915"/>
      <c r="T119" s="1915"/>
      <c r="U119" s="1916"/>
    </row>
    <row r="120" spans="1:25" s="380" customFormat="1" ht="26.25" customHeight="1" x14ac:dyDescent="0.15">
      <c r="B120" s="1919"/>
      <c r="C120" s="2055" t="s">
        <v>543</v>
      </c>
      <c r="D120" s="2055"/>
      <c r="E120" s="2088" t="s">
        <v>1003</v>
      </c>
      <c r="F120" s="2089"/>
      <c r="G120" s="2089"/>
      <c r="H120" s="2089"/>
      <c r="I120" s="2089"/>
      <c r="J120" s="2089"/>
      <c r="K120" s="2089"/>
      <c r="L120" s="2089"/>
      <c r="M120" s="2090"/>
      <c r="N120" s="869" t="s">
        <v>1029</v>
      </c>
      <c r="O120" s="915" t="str">
        <f>IF(N120="－","－",IF(【選択肢】!P57&gt;0,"○","×"))</f>
        <v>－</v>
      </c>
      <c r="P120" s="1905"/>
      <c r="Q120" s="1906"/>
      <c r="R120" s="1906"/>
      <c r="S120" s="1906"/>
      <c r="T120" s="1906"/>
      <c r="U120" s="1907"/>
    </row>
    <row r="121" spans="1:25" s="380" customFormat="1" ht="16.5" customHeight="1" x14ac:dyDescent="0.15">
      <c r="B121" s="874"/>
      <c r="C121" s="874"/>
      <c r="D121" s="874"/>
      <c r="E121" s="874"/>
      <c r="F121" s="875"/>
      <c r="G121" s="875"/>
      <c r="H121" s="875"/>
      <c r="I121" s="875"/>
      <c r="J121" s="875"/>
      <c r="K121" s="875"/>
      <c r="L121" s="875"/>
      <c r="M121" s="875"/>
      <c r="N121" s="876"/>
      <c r="O121" s="876"/>
      <c r="P121" s="483"/>
      <c r="Q121" s="483"/>
      <c r="R121" s="483"/>
      <c r="S121" s="483"/>
      <c r="T121" s="483"/>
      <c r="U121" s="483"/>
    </row>
    <row r="122" spans="1:25" s="380" customFormat="1" ht="36" customHeight="1" x14ac:dyDescent="0.15">
      <c r="B122" s="1373" t="s">
        <v>1102</v>
      </c>
      <c r="C122" s="1373"/>
      <c r="D122" s="1373"/>
      <c r="E122" s="1339" t="s">
        <v>13</v>
      </c>
      <c r="F122" s="1340"/>
      <c r="G122" s="1340"/>
      <c r="H122" s="1340"/>
      <c r="I122" s="1340"/>
      <c r="J122" s="1340"/>
      <c r="K122" s="1340"/>
      <c r="L122" s="1340"/>
      <c r="M122" s="1341"/>
      <c r="N122" s="433" t="s">
        <v>14</v>
      </c>
      <c r="O122" s="433" t="s">
        <v>68</v>
      </c>
      <c r="P122" s="1165" t="s">
        <v>93</v>
      </c>
      <c r="Q122" s="1589"/>
      <c r="R122" s="1589"/>
      <c r="S122" s="1589"/>
      <c r="T122" s="1589"/>
      <c r="U122" s="1166"/>
    </row>
    <row r="123" spans="1:25" ht="26.25" customHeight="1" x14ac:dyDescent="0.15">
      <c r="A123" s="380"/>
      <c r="B123" s="2056" t="s">
        <v>128</v>
      </c>
      <c r="C123" s="2057"/>
      <c r="D123" s="2058"/>
      <c r="E123" s="2031">
        <f>活動計画書!D145</f>
        <v>0</v>
      </c>
      <c r="F123" s="2032"/>
      <c r="G123" s="2032"/>
      <c r="H123" s="2032"/>
      <c r="I123" s="2032"/>
      <c r="J123" s="2032"/>
      <c r="K123" s="2032"/>
      <c r="L123" s="2032"/>
      <c r="M123" s="2033"/>
      <c r="N123" s="869" t="s">
        <v>1029</v>
      </c>
      <c r="O123" s="915" t="str">
        <f>IFERROR(IF(VLOOKUP(E123,【選択肢】!$O$6:$P$88,2,FALSE)&gt;0,"○","×"),"")</f>
        <v/>
      </c>
      <c r="P123" s="1905"/>
      <c r="Q123" s="1906"/>
      <c r="R123" s="1906"/>
      <c r="S123" s="1906"/>
      <c r="T123" s="1906"/>
      <c r="U123" s="1907"/>
    </row>
    <row r="124" spans="1:25" s="380" customFormat="1" ht="26.25" customHeight="1" x14ac:dyDescent="0.15">
      <c r="B124" s="2059"/>
      <c r="C124" s="2060"/>
      <c r="D124" s="2061"/>
      <c r="E124" s="2031">
        <f>活動計画書!D146</f>
        <v>0</v>
      </c>
      <c r="F124" s="2032"/>
      <c r="G124" s="2032"/>
      <c r="H124" s="2032"/>
      <c r="I124" s="2032"/>
      <c r="J124" s="2032"/>
      <c r="K124" s="2032"/>
      <c r="L124" s="2032"/>
      <c r="M124" s="2033"/>
      <c r="N124" s="869" t="s">
        <v>1029</v>
      </c>
      <c r="O124" s="915" t="str">
        <f>IFERROR(IF(VLOOKUP(E124,【選択肢】!$O$6:$P$88,2,FALSE)&gt;0,"○","×"),"")</f>
        <v/>
      </c>
      <c r="P124" s="1905"/>
      <c r="Q124" s="1906"/>
      <c r="R124" s="1906"/>
      <c r="S124" s="1906"/>
      <c r="T124" s="1906"/>
      <c r="U124" s="1907"/>
    </row>
    <row r="125" spans="1:25" s="380" customFormat="1" ht="26.25" customHeight="1" x14ac:dyDescent="0.15">
      <c r="B125" s="2059"/>
      <c r="C125" s="2060"/>
      <c r="D125" s="2061"/>
      <c r="E125" s="2031">
        <f>活動計画書!D147</f>
        <v>0</v>
      </c>
      <c r="F125" s="2032"/>
      <c r="G125" s="2032"/>
      <c r="H125" s="2032"/>
      <c r="I125" s="2032"/>
      <c r="J125" s="2032"/>
      <c r="K125" s="2032"/>
      <c r="L125" s="2032"/>
      <c r="M125" s="2033"/>
      <c r="N125" s="869" t="s">
        <v>1029</v>
      </c>
      <c r="O125" s="915" t="str">
        <f>IFERROR(IF(VLOOKUP(E125,【選択肢】!$O$6:$P$88,2,FALSE)&gt;0,"○","×"),"")</f>
        <v/>
      </c>
      <c r="P125" s="1905"/>
      <c r="Q125" s="1906"/>
      <c r="R125" s="1906"/>
      <c r="S125" s="1906"/>
      <c r="T125" s="1906"/>
      <c r="U125" s="1907"/>
    </row>
    <row r="126" spans="1:25" s="380" customFormat="1" ht="33" customHeight="1" x14ac:dyDescent="0.15">
      <c r="B126" s="2059"/>
      <c r="C126" s="2060"/>
      <c r="D126" s="2061"/>
      <c r="E126" s="2031">
        <f>活動計画書!D148</f>
        <v>0</v>
      </c>
      <c r="F126" s="2032"/>
      <c r="G126" s="2032"/>
      <c r="H126" s="2032"/>
      <c r="I126" s="2032"/>
      <c r="J126" s="2032"/>
      <c r="K126" s="2032"/>
      <c r="L126" s="2032"/>
      <c r="M126" s="2033"/>
      <c r="N126" s="869" t="s">
        <v>1029</v>
      </c>
      <c r="O126" s="915" t="str">
        <f>IFERROR(IF(VLOOKUP(E126,【選択肢】!$O$6:$P$88,2,FALSE)&gt;0,"○","×"),"")</f>
        <v/>
      </c>
      <c r="P126" s="1905"/>
      <c r="Q126" s="1906"/>
      <c r="R126" s="1906"/>
      <c r="S126" s="1906"/>
      <c r="T126" s="1906"/>
      <c r="U126" s="1907"/>
    </row>
    <row r="127" spans="1:25" s="380" customFormat="1" ht="26.25" customHeight="1" x14ac:dyDescent="0.15">
      <c r="B127" s="2059"/>
      <c r="C127" s="2060"/>
      <c r="D127" s="2061"/>
      <c r="E127" s="2031">
        <f>活動計画書!D149</f>
        <v>0</v>
      </c>
      <c r="F127" s="2032"/>
      <c r="G127" s="2032"/>
      <c r="H127" s="2032"/>
      <c r="I127" s="2032"/>
      <c r="J127" s="2032"/>
      <c r="K127" s="2032"/>
      <c r="L127" s="2032"/>
      <c r="M127" s="2033"/>
      <c r="N127" s="869" t="s">
        <v>1029</v>
      </c>
      <c r="O127" s="915" t="str">
        <f>IFERROR(IF(VLOOKUP(E127,【選択肢】!$O$6:$P$88,2,FALSE)&gt;0,"○","×"),"")</f>
        <v/>
      </c>
      <c r="P127" s="1905"/>
      <c r="Q127" s="1906"/>
      <c r="R127" s="1906"/>
      <c r="S127" s="1906"/>
      <c r="T127" s="1906"/>
      <c r="U127" s="1907"/>
    </row>
    <row r="128" spans="1:25" s="380" customFormat="1" ht="26.25" customHeight="1" x14ac:dyDescent="0.15">
      <c r="B128" s="2062"/>
      <c r="C128" s="2063"/>
      <c r="D128" s="2064"/>
      <c r="E128" s="2091" t="s">
        <v>1385</v>
      </c>
      <c r="F128" s="2092"/>
      <c r="G128" s="2092"/>
      <c r="H128" s="2092"/>
      <c r="I128" s="2092"/>
      <c r="J128" s="2092"/>
      <c r="K128" s="2092"/>
      <c r="L128" s="2092"/>
      <c r="M128" s="2093"/>
      <c r="N128" s="869" t="s">
        <v>1029</v>
      </c>
      <c r="O128" s="915" t="str">
        <f>IF(N128="－","－",IF(【選択肢】!P68&gt;0,"○","×"))</f>
        <v>－</v>
      </c>
      <c r="P128" s="1905"/>
      <c r="Q128" s="1906"/>
      <c r="R128" s="1906"/>
      <c r="S128" s="1906"/>
      <c r="T128" s="1906"/>
      <c r="U128" s="1907"/>
    </row>
    <row r="129" spans="2:31" s="380" customFormat="1" ht="16.5" customHeight="1" x14ac:dyDescent="0.15">
      <c r="B129" s="877"/>
      <c r="C129" s="878"/>
      <c r="D129" s="878"/>
      <c r="E129" s="879"/>
      <c r="F129" s="879"/>
      <c r="G129" s="879"/>
      <c r="H129" s="879"/>
      <c r="I129" s="879"/>
      <c r="J129" s="879"/>
      <c r="K129" s="879"/>
      <c r="L129" s="879"/>
      <c r="M129" s="879"/>
      <c r="N129" s="872"/>
      <c r="O129" s="872"/>
      <c r="P129" s="880"/>
      <c r="Q129" s="880"/>
      <c r="R129" s="880"/>
      <c r="S129" s="880"/>
      <c r="T129" s="880"/>
      <c r="U129" s="397"/>
    </row>
    <row r="130" spans="2:31" s="380" customFormat="1" ht="21.95" customHeight="1" x14ac:dyDescent="0.15">
      <c r="B130" s="2065" t="s">
        <v>1335</v>
      </c>
      <c r="C130" s="2065"/>
      <c r="D130" s="2065"/>
      <c r="E130" s="2065"/>
      <c r="F130" s="2065"/>
      <c r="G130" s="2065"/>
      <c r="H130" s="2065"/>
      <c r="I130" s="2065"/>
      <c r="J130" s="2065"/>
      <c r="K130" s="2065"/>
      <c r="L130" s="2065"/>
      <c r="M130" s="2065"/>
      <c r="N130" s="2065"/>
      <c r="O130" s="2065"/>
      <c r="P130" s="2065"/>
      <c r="Q130" s="2065"/>
      <c r="R130" s="397"/>
      <c r="S130" s="397"/>
      <c r="T130" s="397"/>
      <c r="U130" s="397"/>
    </row>
    <row r="131" spans="2:31" s="380" customFormat="1" ht="21.95" customHeight="1" x14ac:dyDescent="0.15">
      <c r="B131" s="2066" t="s">
        <v>1329</v>
      </c>
      <c r="C131" s="2066"/>
      <c r="D131" s="2066"/>
      <c r="E131" s="2066"/>
      <c r="F131" s="2067" t="s">
        <v>1330</v>
      </c>
      <c r="G131" s="2068"/>
      <c r="H131" s="2068"/>
      <c r="I131" s="2068"/>
      <c r="J131" s="2069"/>
      <c r="K131" s="881"/>
      <c r="L131" s="881"/>
      <c r="M131" s="881"/>
      <c r="N131" s="449"/>
      <c r="O131" s="449"/>
      <c r="P131" s="397"/>
      <c r="Q131" s="397"/>
      <c r="R131" s="397"/>
      <c r="S131" s="397"/>
      <c r="T131" s="397"/>
      <c r="U131" s="397"/>
    </row>
    <row r="132" spans="2:31" s="380" customFormat="1" ht="21.95" customHeight="1" x14ac:dyDescent="0.15">
      <c r="B132" s="2070" t="s">
        <v>1331</v>
      </c>
      <c r="C132" s="2071"/>
      <c r="D132" s="2071"/>
      <c r="E132" s="2071"/>
      <c r="F132" s="2072"/>
      <c r="G132" s="2073"/>
      <c r="H132" s="2073"/>
      <c r="I132" s="2073"/>
      <c r="J132" s="2074"/>
      <c r="K132" s="881"/>
      <c r="L132" s="881"/>
      <c r="M132" s="881"/>
      <c r="N132" s="449"/>
      <c r="O132" s="449"/>
      <c r="P132" s="397"/>
      <c r="Q132" s="397"/>
      <c r="R132" s="397"/>
      <c r="S132" s="397"/>
      <c r="T132" s="397"/>
      <c r="U132" s="397"/>
    </row>
    <row r="133" spans="2:31" s="380" customFormat="1" ht="21.95" customHeight="1" x14ac:dyDescent="0.15">
      <c r="B133" s="2070" t="s">
        <v>1332</v>
      </c>
      <c r="C133" s="2071"/>
      <c r="D133" s="2071"/>
      <c r="E133" s="2071"/>
      <c r="F133" s="2072"/>
      <c r="G133" s="2073"/>
      <c r="H133" s="2073"/>
      <c r="I133" s="2073"/>
      <c r="J133" s="2074"/>
      <c r="K133" s="881"/>
      <c r="L133" s="881"/>
      <c r="M133" s="881"/>
      <c r="N133" s="449"/>
      <c r="O133" s="449"/>
      <c r="P133" s="397"/>
      <c r="Q133" s="397"/>
      <c r="R133" s="397"/>
      <c r="S133" s="397"/>
      <c r="T133" s="397"/>
      <c r="U133" s="397"/>
    </row>
    <row r="134" spans="2:31" s="380" customFormat="1" ht="21.95" customHeight="1" x14ac:dyDescent="0.15">
      <c r="B134" s="2070" t="s">
        <v>1282</v>
      </c>
      <c r="C134" s="2071"/>
      <c r="D134" s="2071"/>
      <c r="E134" s="2071"/>
      <c r="F134" s="2072"/>
      <c r="G134" s="2073"/>
      <c r="H134" s="2073"/>
      <c r="I134" s="2073"/>
      <c r="J134" s="2074"/>
      <c r="K134" s="881"/>
      <c r="L134" s="881"/>
      <c r="M134" s="881"/>
      <c r="N134" s="449"/>
      <c r="O134" s="449"/>
      <c r="P134" s="397"/>
      <c r="Q134" s="397"/>
      <c r="R134" s="397"/>
      <c r="S134" s="397"/>
      <c r="T134" s="397"/>
      <c r="U134" s="397"/>
    </row>
    <row r="135" spans="2:31" s="380" customFormat="1" ht="21.95" customHeight="1" x14ac:dyDescent="0.15">
      <c r="B135" s="2070" t="s">
        <v>1283</v>
      </c>
      <c r="C135" s="2071"/>
      <c r="D135" s="2071"/>
      <c r="E135" s="2071"/>
      <c r="F135" s="2072"/>
      <c r="G135" s="2073"/>
      <c r="H135" s="2073"/>
      <c r="I135" s="2073"/>
      <c r="J135" s="2074"/>
      <c r="K135" s="881"/>
      <c r="L135" s="881"/>
      <c r="M135" s="881"/>
      <c r="N135" s="449"/>
      <c r="O135" s="449"/>
      <c r="P135" s="397"/>
      <c r="Q135" s="397"/>
      <c r="R135" s="397"/>
      <c r="S135" s="397"/>
      <c r="T135" s="397"/>
      <c r="U135" s="397"/>
    </row>
    <row r="136" spans="2:31" s="380" customFormat="1" ht="21.95" customHeight="1" x14ac:dyDescent="0.15">
      <c r="B136" s="2094" t="s">
        <v>1333</v>
      </c>
      <c r="C136" s="2095"/>
      <c r="D136" s="2095"/>
      <c r="E136" s="2095"/>
      <c r="F136" s="2072"/>
      <c r="G136" s="2073"/>
      <c r="H136" s="2073"/>
      <c r="I136" s="2073"/>
      <c r="J136" s="2074"/>
      <c r="K136" s="881"/>
      <c r="L136" s="881"/>
      <c r="M136" s="881"/>
      <c r="N136" s="449"/>
      <c r="O136" s="449"/>
      <c r="P136" s="397"/>
      <c r="Q136" s="397"/>
      <c r="R136" s="397"/>
      <c r="S136" s="397"/>
      <c r="T136" s="397"/>
      <c r="U136" s="397"/>
    </row>
    <row r="137" spans="2:31" s="380" customFormat="1" ht="21.95" customHeight="1" x14ac:dyDescent="0.15">
      <c r="B137" s="2096" t="s">
        <v>1334</v>
      </c>
      <c r="C137" s="2097"/>
      <c r="D137" s="2097"/>
      <c r="E137" s="2097"/>
      <c r="F137" s="2072"/>
      <c r="G137" s="2073"/>
      <c r="H137" s="2073"/>
      <c r="I137" s="2073"/>
      <c r="J137" s="2074"/>
      <c r="K137" s="881"/>
      <c r="L137" s="881"/>
      <c r="M137" s="881"/>
      <c r="N137" s="449"/>
      <c r="O137" s="449"/>
      <c r="P137" s="397"/>
      <c r="Q137" s="397"/>
      <c r="R137" s="397"/>
      <c r="S137" s="397"/>
      <c r="T137" s="397"/>
      <c r="U137" s="397"/>
    </row>
    <row r="138" spans="2:31" s="380" customFormat="1" ht="16.5" customHeight="1" x14ac:dyDescent="0.15">
      <c r="B138" s="878"/>
      <c r="C138" s="878"/>
      <c r="D138" s="878"/>
      <c r="E138" s="881"/>
      <c r="F138" s="881"/>
      <c r="G138" s="881"/>
      <c r="H138" s="881"/>
      <c r="I138" s="881"/>
      <c r="J138" s="881"/>
      <c r="K138" s="881"/>
      <c r="L138" s="881"/>
      <c r="M138" s="881"/>
      <c r="N138" s="449"/>
      <c r="O138" s="449"/>
      <c r="P138" s="397"/>
      <c r="Q138" s="397"/>
      <c r="R138" s="397"/>
      <c r="S138" s="397"/>
      <c r="T138" s="397"/>
      <c r="U138" s="397"/>
    </row>
    <row r="139" spans="2:31" s="380" customFormat="1" ht="16.5" customHeight="1" x14ac:dyDescent="0.15">
      <c r="B139" s="2030" t="s">
        <v>1336</v>
      </c>
      <c r="C139" s="2030"/>
      <c r="D139" s="2030"/>
      <c r="E139" s="2030"/>
      <c r="F139" s="2030"/>
      <c r="G139" s="2030"/>
      <c r="H139" s="2030"/>
      <c r="I139" s="2030"/>
      <c r="J139" s="2030"/>
      <c r="K139" s="2030"/>
      <c r="L139" s="2030"/>
      <c r="M139" s="2030"/>
      <c r="N139" s="2030"/>
      <c r="O139" s="876"/>
      <c r="P139" s="555"/>
      <c r="Q139" s="555"/>
      <c r="R139" s="555"/>
      <c r="S139" s="555"/>
      <c r="T139" s="555"/>
      <c r="U139" s="397"/>
    </row>
    <row r="140" spans="2:31" s="380" customFormat="1" ht="22.5" customHeight="1" x14ac:dyDescent="0.15">
      <c r="B140" s="1085" t="s">
        <v>550</v>
      </c>
      <c r="C140" s="1530"/>
      <c r="D140" s="1530"/>
      <c r="E140" s="1530"/>
      <c r="F140" s="1530"/>
      <c r="G140" s="1530"/>
      <c r="H140" s="1530"/>
      <c r="I140" s="1530"/>
      <c r="J140" s="1530"/>
      <c r="K140" s="1530"/>
      <c r="L140" s="1530"/>
      <c r="M140" s="1086"/>
      <c r="N140" s="433" t="s">
        <v>14</v>
      </c>
      <c r="O140" s="433" t="s">
        <v>68</v>
      </c>
      <c r="P140" s="1583" t="s">
        <v>692</v>
      </c>
      <c r="Q140" s="1584"/>
      <c r="R140" s="1584"/>
      <c r="S140" s="1584"/>
      <c r="T140" s="1584"/>
      <c r="U140" s="1585"/>
    </row>
    <row r="141" spans="2:31" s="380" customFormat="1" ht="15.75" customHeight="1" x14ac:dyDescent="0.15">
      <c r="B141" s="2026" t="s">
        <v>997</v>
      </c>
      <c r="C141" s="2027"/>
      <c r="D141" s="2027"/>
      <c r="E141" s="2027"/>
      <c r="F141" s="2027"/>
      <c r="G141" s="2027"/>
      <c r="H141" s="2027"/>
      <c r="I141" s="2027"/>
      <c r="J141" s="2027"/>
      <c r="K141" s="2027"/>
      <c r="L141" s="2027"/>
      <c r="M141" s="2053"/>
      <c r="N141" s="2022"/>
      <c r="O141" s="2022"/>
      <c r="P141" s="882" t="s">
        <v>538</v>
      </c>
      <c r="Q141" s="2016"/>
      <c r="R141" s="2017"/>
      <c r="S141" s="2017"/>
      <c r="T141" s="2017"/>
      <c r="U141" s="2018"/>
    </row>
    <row r="142" spans="2:31" s="380" customFormat="1" ht="30" customHeight="1" x14ac:dyDescent="0.15">
      <c r="B142" s="2029"/>
      <c r="C142" s="2014"/>
      <c r="D142" s="2014"/>
      <c r="E142" s="2014"/>
      <c r="F142" s="2014"/>
      <c r="G142" s="2014"/>
      <c r="H142" s="2014"/>
      <c r="I142" s="2014"/>
      <c r="J142" s="2014"/>
      <c r="K142" s="2014"/>
      <c r="L142" s="2014"/>
      <c r="M142" s="2015"/>
      <c r="N142" s="1459"/>
      <c r="O142" s="1459"/>
      <c r="P142" s="883"/>
      <c r="Q142" s="2019"/>
      <c r="R142" s="2020"/>
      <c r="S142" s="2020"/>
      <c r="T142" s="2020"/>
      <c r="U142" s="2021"/>
      <c r="Z142" s="884"/>
      <c r="AA142" s="884"/>
      <c r="AB142" s="884"/>
      <c r="AC142" s="884"/>
      <c r="AD142" s="884"/>
      <c r="AE142" s="884"/>
    </row>
    <row r="143" spans="2:31" s="380" customFormat="1" ht="9" customHeight="1" x14ac:dyDescent="0.15">
      <c r="B143" s="877"/>
      <c r="C143" s="878"/>
      <c r="D143" s="878"/>
      <c r="E143" s="879"/>
      <c r="F143" s="879"/>
      <c r="G143" s="879"/>
      <c r="H143" s="879"/>
      <c r="I143" s="879"/>
      <c r="J143" s="879"/>
      <c r="K143" s="879"/>
      <c r="L143" s="879"/>
      <c r="M143" s="879"/>
      <c r="N143" s="872"/>
      <c r="O143" s="872"/>
      <c r="P143" s="880"/>
      <c r="Q143" s="880"/>
      <c r="R143" s="880"/>
      <c r="S143" s="880"/>
      <c r="T143" s="880"/>
      <c r="U143" s="397"/>
    </row>
    <row r="144" spans="2:31" s="380" customFormat="1" ht="22.5" customHeight="1" x14ac:dyDescent="0.15">
      <c r="B144" s="1339" t="s">
        <v>550</v>
      </c>
      <c r="C144" s="1340"/>
      <c r="D144" s="1340"/>
      <c r="E144" s="1340"/>
      <c r="F144" s="1340"/>
      <c r="G144" s="1340"/>
      <c r="H144" s="1340"/>
      <c r="I144" s="1340"/>
      <c r="J144" s="1340"/>
      <c r="K144" s="1340"/>
      <c r="L144" s="1340"/>
      <c r="M144" s="1341"/>
      <c r="N144" s="554" t="s">
        <v>14</v>
      </c>
      <c r="O144" s="554" t="s">
        <v>68</v>
      </c>
      <c r="P144" s="2075" t="s">
        <v>1129</v>
      </c>
      <c r="Q144" s="2076"/>
      <c r="R144" s="2077"/>
      <c r="S144" s="1690" t="s">
        <v>1130</v>
      </c>
      <c r="T144" s="1690"/>
      <c r="U144" s="1691"/>
    </row>
    <row r="145" spans="1:31" s="380" customFormat="1" ht="15.75" customHeight="1" x14ac:dyDescent="0.15">
      <c r="B145" s="2026" t="s">
        <v>1131</v>
      </c>
      <c r="C145" s="2027"/>
      <c r="D145" s="2027"/>
      <c r="E145" s="2027"/>
      <c r="F145" s="2027"/>
      <c r="G145" s="2027"/>
      <c r="H145" s="2027"/>
      <c r="I145" s="2027"/>
      <c r="J145" s="2027"/>
      <c r="K145" s="2027"/>
      <c r="L145" s="2027"/>
      <c r="M145" s="2028"/>
      <c r="N145" s="2045"/>
      <c r="O145" s="2045"/>
      <c r="P145" s="2047"/>
      <c r="Q145" s="2048"/>
      <c r="R145" s="2049"/>
      <c r="S145" s="2048"/>
      <c r="T145" s="2048"/>
      <c r="U145" s="2049"/>
    </row>
    <row r="146" spans="1:31" s="380" customFormat="1" ht="30" customHeight="1" x14ac:dyDescent="0.15">
      <c r="B146" s="2029"/>
      <c r="C146" s="2014"/>
      <c r="D146" s="2014"/>
      <c r="E146" s="2014"/>
      <c r="F146" s="2014"/>
      <c r="G146" s="2014"/>
      <c r="H146" s="2014"/>
      <c r="I146" s="2014"/>
      <c r="J146" s="2014"/>
      <c r="K146" s="2014"/>
      <c r="L146" s="2014"/>
      <c r="M146" s="2015"/>
      <c r="N146" s="2046"/>
      <c r="O146" s="2046"/>
      <c r="P146" s="2050"/>
      <c r="Q146" s="2051"/>
      <c r="R146" s="2052"/>
      <c r="S146" s="2051"/>
      <c r="T146" s="2051"/>
      <c r="U146" s="2052"/>
      <c r="Z146" s="527"/>
      <c r="AA146" s="527"/>
      <c r="AB146" s="527"/>
      <c r="AC146" s="527"/>
      <c r="AD146" s="527"/>
      <c r="AE146" s="527"/>
    </row>
    <row r="147" spans="1:31" s="380" customFormat="1" ht="8.1" customHeight="1" x14ac:dyDescent="0.4">
      <c r="B147" s="885"/>
      <c r="C147" s="885"/>
      <c r="D147" s="885"/>
      <c r="E147" s="885"/>
      <c r="F147" s="885"/>
      <c r="G147" s="885"/>
      <c r="H147" s="885"/>
      <c r="I147" s="885"/>
      <c r="J147" s="885"/>
      <c r="K147" s="885"/>
      <c r="L147" s="885"/>
      <c r="M147" s="885"/>
      <c r="N147" s="449"/>
      <c r="O147" s="449"/>
      <c r="P147" s="886"/>
      <c r="Q147" s="886"/>
      <c r="R147" s="886"/>
      <c r="S147" s="886"/>
      <c r="T147" s="886"/>
      <c r="U147" s="886"/>
      <c r="Z147" s="527"/>
      <c r="AA147" s="527"/>
      <c r="AB147" s="527"/>
      <c r="AC147" s="527"/>
      <c r="AD147" s="527"/>
      <c r="AE147" s="527"/>
    </row>
    <row r="148" spans="1:31" s="380" customFormat="1" ht="22.5" customHeight="1" x14ac:dyDescent="0.15">
      <c r="B148" s="1085" t="s">
        <v>550</v>
      </c>
      <c r="C148" s="1530"/>
      <c r="D148" s="1530"/>
      <c r="E148" s="1530"/>
      <c r="F148" s="1530"/>
      <c r="G148" s="1530"/>
      <c r="H148" s="1530"/>
      <c r="I148" s="1530"/>
      <c r="J148" s="1530"/>
      <c r="K148" s="1530"/>
      <c r="L148" s="1530"/>
      <c r="M148" s="1086"/>
      <c r="N148" s="2110" t="s">
        <v>1338</v>
      </c>
      <c r="O148" s="2137"/>
      <c r="P148" s="2137"/>
      <c r="Q148" s="2137"/>
      <c r="R148" s="2137"/>
      <c r="S148" s="2137"/>
      <c r="T148" s="2137"/>
      <c r="U148" s="2111"/>
    </row>
    <row r="149" spans="1:31" s="380" customFormat="1" ht="15.75" customHeight="1" x14ac:dyDescent="0.15">
      <c r="B149" s="2026" t="s">
        <v>1337</v>
      </c>
      <c r="C149" s="2027"/>
      <c r="D149" s="2027"/>
      <c r="E149" s="2027"/>
      <c r="F149" s="2027"/>
      <c r="G149" s="2027"/>
      <c r="H149" s="2027"/>
      <c r="I149" s="2027"/>
      <c r="J149" s="2027"/>
      <c r="K149" s="2027"/>
      <c r="L149" s="2027"/>
      <c r="M149" s="2053"/>
      <c r="N149" s="2138"/>
      <c r="O149" s="1455"/>
      <c r="P149" s="1455"/>
      <c r="Q149" s="1455"/>
      <c r="R149" s="1455"/>
      <c r="S149" s="1455"/>
      <c r="T149" s="1455"/>
      <c r="U149" s="2139"/>
    </row>
    <row r="150" spans="1:31" s="380" customFormat="1" ht="30" customHeight="1" x14ac:dyDescent="0.15">
      <c r="B150" s="2029"/>
      <c r="C150" s="2014"/>
      <c r="D150" s="2014"/>
      <c r="E150" s="2014"/>
      <c r="F150" s="2014"/>
      <c r="G150" s="2014"/>
      <c r="H150" s="2014"/>
      <c r="I150" s="2014"/>
      <c r="J150" s="2014"/>
      <c r="K150" s="2014"/>
      <c r="L150" s="2014"/>
      <c r="M150" s="2015"/>
      <c r="N150" s="1572"/>
      <c r="O150" s="1456"/>
      <c r="P150" s="1456"/>
      <c r="Q150" s="1456"/>
      <c r="R150" s="1456"/>
      <c r="S150" s="1456"/>
      <c r="T150" s="1456"/>
      <c r="U150" s="1573"/>
      <c r="Z150" s="884"/>
      <c r="AA150" s="884"/>
      <c r="AB150" s="884"/>
      <c r="AC150" s="884"/>
      <c r="AD150" s="884"/>
      <c r="AE150" s="884"/>
    </row>
    <row r="151" spans="1:31" s="380" customFormat="1" ht="12.6" customHeight="1" x14ac:dyDescent="0.4">
      <c r="B151" s="885"/>
      <c r="C151" s="885"/>
      <c r="D151" s="885"/>
      <c r="E151" s="885"/>
      <c r="F151" s="885"/>
      <c r="G151" s="885"/>
      <c r="H151" s="885"/>
      <c r="I151" s="885"/>
      <c r="J151" s="885"/>
      <c r="K151" s="885"/>
      <c r="L151" s="885"/>
      <c r="M151" s="885"/>
      <c r="N151" s="449"/>
      <c r="O151" s="449"/>
      <c r="P151" s="886"/>
      <c r="Q151" s="886"/>
      <c r="R151" s="886"/>
      <c r="S151" s="886"/>
      <c r="T151" s="886"/>
      <c r="U151" s="886"/>
      <c r="Z151" s="527"/>
      <c r="AA151" s="527"/>
      <c r="AB151" s="527"/>
      <c r="AC151" s="527"/>
      <c r="AD151" s="527"/>
      <c r="AE151" s="527"/>
    </row>
    <row r="152" spans="1:31" s="841" customFormat="1" ht="30" customHeight="1" x14ac:dyDescent="0.45">
      <c r="A152" s="863" t="s">
        <v>424</v>
      </c>
      <c r="B152" s="379"/>
      <c r="C152" s="379"/>
      <c r="D152" s="379"/>
      <c r="E152" s="379"/>
      <c r="F152" s="379"/>
      <c r="G152" s="379"/>
      <c r="H152" s="379"/>
      <c r="I152" s="380"/>
      <c r="J152" s="379"/>
      <c r="K152" s="379"/>
      <c r="L152" s="379"/>
      <c r="M152" s="379"/>
      <c r="N152" s="379"/>
      <c r="O152" s="379"/>
      <c r="P152" s="379"/>
      <c r="Q152" s="379"/>
      <c r="R152" s="379"/>
      <c r="S152" s="379"/>
    </row>
    <row r="153" spans="1:31" s="841" customFormat="1" ht="65.45" customHeight="1" x14ac:dyDescent="0.45">
      <c r="A153" s="863"/>
      <c r="B153" s="1435" t="s">
        <v>1339</v>
      </c>
      <c r="C153" s="1435"/>
      <c r="D153" s="1435"/>
      <c r="E153" s="1435"/>
      <c r="F153" s="1435"/>
      <c r="G153" s="1435"/>
      <c r="H153" s="1435"/>
      <c r="I153" s="1435"/>
      <c r="J153" s="1435"/>
      <c r="K153" s="1435"/>
      <c r="L153" s="1435"/>
      <c r="M153" s="1435"/>
      <c r="N153" s="1435"/>
      <c r="O153" s="1435"/>
      <c r="P153" s="1435"/>
      <c r="Q153" s="1435"/>
      <c r="R153" s="1435"/>
      <c r="S153" s="1435"/>
      <c r="T153" s="1435"/>
      <c r="U153" s="1435"/>
    </row>
    <row r="154" spans="1:31" s="841" customFormat="1" ht="20.100000000000001" customHeight="1" x14ac:dyDescent="0.45">
      <c r="A154" s="863"/>
      <c r="B154" s="2079" t="s">
        <v>14</v>
      </c>
      <c r="C154" s="2079"/>
      <c r="D154" s="2079"/>
      <c r="E154" s="2079"/>
      <c r="F154" s="2079"/>
      <c r="G154" s="2079"/>
      <c r="H154" s="2079"/>
      <c r="I154" s="2079"/>
      <c r="J154" s="2079"/>
      <c r="K154" s="2079"/>
      <c r="L154" s="2079"/>
      <c r="M154" s="2079"/>
      <c r="N154" s="2023" t="s">
        <v>72</v>
      </c>
      <c r="O154" s="2024"/>
      <c r="P154" s="2024"/>
      <c r="Q154" s="2024"/>
      <c r="R154" s="2024"/>
      <c r="S154" s="2024"/>
      <c r="T154" s="2024"/>
      <c r="U154" s="2025"/>
    </row>
    <row r="155" spans="1:31" s="380" customFormat="1" ht="20.100000000000001" customHeight="1" x14ac:dyDescent="0.15">
      <c r="B155" s="2080" t="s">
        <v>64</v>
      </c>
      <c r="C155" s="2081"/>
      <c r="D155" s="1322" t="s">
        <v>13</v>
      </c>
      <c r="E155" s="1067"/>
      <c r="F155" s="1068"/>
      <c r="G155" s="2080" t="s">
        <v>60</v>
      </c>
      <c r="H155" s="2145"/>
      <c r="I155" s="2145"/>
      <c r="J155" s="2145"/>
      <c r="K155" s="2081"/>
      <c r="L155" s="2054" t="s">
        <v>24</v>
      </c>
      <c r="M155" s="2054"/>
      <c r="N155" s="2023" t="s">
        <v>805</v>
      </c>
      <c r="O155" s="2024"/>
      <c r="P155" s="2024"/>
      <c r="Q155" s="2024"/>
      <c r="R155" s="2024"/>
      <c r="S155" s="2025"/>
      <c r="T155" s="2084" t="s">
        <v>693</v>
      </c>
      <c r="U155" s="2085"/>
    </row>
    <row r="156" spans="1:31" s="380" customFormat="1" ht="20.100000000000001" customHeight="1" x14ac:dyDescent="0.15">
      <c r="B156" s="2082"/>
      <c r="C156" s="2083"/>
      <c r="D156" s="1323"/>
      <c r="E156" s="1069"/>
      <c r="F156" s="1070"/>
      <c r="G156" s="2082"/>
      <c r="H156" s="2146"/>
      <c r="I156" s="2146"/>
      <c r="J156" s="2146"/>
      <c r="K156" s="2083"/>
      <c r="L156" s="1954" t="s">
        <v>63</v>
      </c>
      <c r="M156" s="1954"/>
      <c r="N156" s="2143" t="s">
        <v>436</v>
      </c>
      <c r="O156" s="2144"/>
      <c r="P156" s="2143" t="s">
        <v>437</v>
      </c>
      <c r="Q156" s="2144"/>
      <c r="R156" s="2143" t="s">
        <v>34</v>
      </c>
      <c r="S156" s="2144"/>
      <c r="T156" s="2086"/>
      <c r="U156" s="2087"/>
    </row>
    <row r="157" spans="1:31" s="380" customFormat="1" ht="20.100000000000001" customHeight="1" x14ac:dyDescent="0.15">
      <c r="B157" s="1932">
        <f>活動計画書!B177</f>
        <v>0</v>
      </c>
      <c r="C157" s="1932"/>
      <c r="D157" s="1937">
        <f>活動計画書!D177</f>
        <v>0</v>
      </c>
      <c r="E157" s="1937"/>
      <c r="F157" s="1937"/>
      <c r="G157" s="1934">
        <f>活動計画書!H177</f>
        <v>0</v>
      </c>
      <c r="H157" s="1935"/>
      <c r="I157" s="1935"/>
      <c r="J157" s="1935"/>
      <c r="K157" s="1936"/>
      <c r="L157" s="920" t="str">
        <f>IF(活動計画書!O177="","",活動計画書!O177)</f>
        <v/>
      </c>
      <c r="M157" s="921">
        <f>活動計画書!Q177</f>
        <v>0</v>
      </c>
      <c r="N157" s="887"/>
      <c r="O157" s="923">
        <f t="shared" ref="O157:O165" si="0">M157</f>
        <v>0</v>
      </c>
      <c r="P157" s="887"/>
      <c r="Q157" s="923">
        <f t="shared" ref="Q157:Q165" si="1">M157</f>
        <v>0</v>
      </c>
      <c r="R157" s="924" t="str">
        <f>IF(L157="","",N157+P157)</f>
        <v/>
      </c>
      <c r="S157" s="925">
        <f t="shared" ref="S157:S165" si="2">M157</f>
        <v>0</v>
      </c>
      <c r="T157" s="1980"/>
      <c r="U157" s="2078"/>
      <c r="Y157" s="888"/>
    </row>
    <row r="158" spans="1:31" s="380" customFormat="1" ht="20.100000000000001" customHeight="1" x14ac:dyDescent="0.15">
      <c r="B158" s="1932">
        <f>活動計画書!B178</f>
        <v>0</v>
      </c>
      <c r="C158" s="1932"/>
      <c r="D158" s="1937">
        <f>活動計画書!D178</f>
        <v>0</v>
      </c>
      <c r="E158" s="1937"/>
      <c r="F158" s="1937"/>
      <c r="G158" s="1934">
        <f>活動計画書!H178</f>
        <v>0</v>
      </c>
      <c r="H158" s="1935"/>
      <c r="I158" s="1935"/>
      <c r="J158" s="1935"/>
      <c r="K158" s="1936"/>
      <c r="L158" s="920" t="str">
        <f>IF(活動計画書!O178="","",活動計画書!O178)</f>
        <v/>
      </c>
      <c r="M158" s="921">
        <f>活動計画書!Q178</f>
        <v>0</v>
      </c>
      <c r="N158" s="887">
        <v>0</v>
      </c>
      <c r="O158" s="923">
        <f t="shared" si="0"/>
        <v>0</v>
      </c>
      <c r="P158" s="887">
        <v>0</v>
      </c>
      <c r="Q158" s="923">
        <f t="shared" si="1"/>
        <v>0</v>
      </c>
      <c r="R158" s="924" t="str">
        <f>IF(L158="","",N158+P158)</f>
        <v/>
      </c>
      <c r="S158" s="925">
        <f t="shared" si="2"/>
        <v>0</v>
      </c>
      <c r="T158" s="1980"/>
      <c r="U158" s="2078"/>
      <c r="Y158" s="888"/>
    </row>
    <row r="159" spans="1:31" s="380" customFormat="1" ht="20.100000000000001" customHeight="1" x14ac:dyDescent="0.15">
      <c r="B159" s="1932">
        <f>活動計画書!B179</f>
        <v>0</v>
      </c>
      <c r="C159" s="1932"/>
      <c r="D159" s="1937">
        <f>活動計画書!D179</f>
        <v>0</v>
      </c>
      <c r="E159" s="1937"/>
      <c r="F159" s="1937"/>
      <c r="G159" s="1934">
        <f>活動計画書!H179</f>
        <v>0</v>
      </c>
      <c r="H159" s="1935"/>
      <c r="I159" s="1935"/>
      <c r="J159" s="1935"/>
      <c r="K159" s="1936"/>
      <c r="L159" s="920" t="str">
        <f>IF(活動計画書!O179="","",活動計画書!O179)</f>
        <v/>
      </c>
      <c r="M159" s="922">
        <f>活動計画書!Q179</f>
        <v>0</v>
      </c>
      <c r="N159" s="887">
        <v>0</v>
      </c>
      <c r="O159" s="923">
        <f t="shared" si="0"/>
        <v>0</v>
      </c>
      <c r="P159" s="887"/>
      <c r="Q159" s="923">
        <f t="shared" si="1"/>
        <v>0</v>
      </c>
      <c r="R159" s="924" t="str">
        <f>IF(L159="","",N159+P159)</f>
        <v/>
      </c>
      <c r="S159" s="925">
        <f t="shared" si="2"/>
        <v>0</v>
      </c>
      <c r="T159" s="1980"/>
      <c r="U159" s="2078"/>
      <c r="Y159" s="888"/>
    </row>
    <row r="160" spans="1:31" s="380" customFormat="1" ht="20.100000000000001" customHeight="1" x14ac:dyDescent="0.15">
      <c r="B160" s="1932">
        <f>活動計画書!B180</f>
        <v>0</v>
      </c>
      <c r="C160" s="1932"/>
      <c r="D160" s="1933">
        <f>活動計画書!D180</f>
        <v>0</v>
      </c>
      <c r="E160" s="1933"/>
      <c r="F160" s="1933"/>
      <c r="G160" s="1934">
        <f>活動計画書!H180</f>
        <v>0</v>
      </c>
      <c r="H160" s="1935"/>
      <c r="I160" s="1935"/>
      <c r="J160" s="1935"/>
      <c r="K160" s="1936"/>
      <c r="L160" s="920" t="str">
        <f>IF(活動計画書!O180="","",活動計画書!O180)</f>
        <v/>
      </c>
      <c r="M160" s="922">
        <f>活動計画書!Q180</f>
        <v>0</v>
      </c>
      <c r="N160" s="887"/>
      <c r="O160" s="923">
        <f t="shared" si="0"/>
        <v>0</v>
      </c>
      <c r="P160" s="887"/>
      <c r="Q160" s="923">
        <f t="shared" si="1"/>
        <v>0</v>
      </c>
      <c r="R160" s="924" t="str">
        <f t="shared" ref="R160:R165" si="3">IF(L160="","",N160+P160)</f>
        <v/>
      </c>
      <c r="S160" s="925">
        <f t="shared" si="2"/>
        <v>0</v>
      </c>
      <c r="T160" s="1980"/>
      <c r="U160" s="2078"/>
      <c r="Y160" s="927">
        <f t="shared" ref="Y160:Y165" si="4">D160</f>
        <v>0</v>
      </c>
    </row>
    <row r="161" spans="2:25" s="380" customFormat="1" ht="20.100000000000001" customHeight="1" x14ac:dyDescent="0.15">
      <c r="B161" s="1932">
        <f>活動計画書!B181</f>
        <v>0</v>
      </c>
      <c r="C161" s="1932"/>
      <c r="D161" s="1933">
        <f>活動計画書!D181</f>
        <v>0</v>
      </c>
      <c r="E161" s="1933"/>
      <c r="F161" s="1933"/>
      <c r="G161" s="1934">
        <f>活動計画書!H181</f>
        <v>0</v>
      </c>
      <c r="H161" s="1935"/>
      <c r="I161" s="1935"/>
      <c r="J161" s="1935"/>
      <c r="K161" s="1936"/>
      <c r="L161" s="920" t="str">
        <f>IF(活動計画書!O181="","",活動計画書!O181)</f>
        <v/>
      </c>
      <c r="M161" s="922">
        <f>活動計画書!Q181</f>
        <v>0</v>
      </c>
      <c r="N161" s="887"/>
      <c r="O161" s="923">
        <f t="shared" si="0"/>
        <v>0</v>
      </c>
      <c r="P161" s="887"/>
      <c r="Q161" s="923">
        <f t="shared" si="1"/>
        <v>0</v>
      </c>
      <c r="R161" s="924" t="str">
        <f t="shared" si="3"/>
        <v/>
      </c>
      <c r="S161" s="925">
        <f t="shared" si="2"/>
        <v>0</v>
      </c>
      <c r="T161" s="1980"/>
      <c r="U161" s="2078"/>
      <c r="Y161" s="927">
        <f t="shared" si="4"/>
        <v>0</v>
      </c>
    </row>
    <row r="162" spans="2:25" s="380" customFormat="1" ht="20.100000000000001" customHeight="1" x14ac:dyDescent="0.15">
      <c r="B162" s="1932">
        <f>活動計画書!B182</f>
        <v>0</v>
      </c>
      <c r="C162" s="1932"/>
      <c r="D162" s="1933">
        <f>活動計画書!D182</f>
        <v>0</v>
      </c>
      <c r="E162" s="1933"/>
      <c r="F162" s="1933"/>
      <c r="G162" s="1934">
        <f>活動計画書!H182</f>
        <v>0</v>
      </c>
      <c r="H162" s="1935"/>
      <c r="I162" s="1935"/>
      <c r="J162" s="1935"/>
      <c r="K162" s="1936"/>
      <c r="L162" s="920" t="str">
        <f>IF(活動計画書!O182="","",活動計画書!O182)</f>
        <v/>
      </c>
      <c r="M162" s="922">
        <f>活動計画書!Q182</f>
        <v>0</v>
      </c>
      <c r="N162" s="887"/>
      <c r="O162" s="923">
        <f t="shared" si="0"/>
        <v>0</v>
      </c>
      <c r="P162" s="887"/>
      <c r="Q162" s="923">
        <f t="shared" si="1"/>
        <v>0</v>
      </c>
      <c r="R162" s="924" t="str">
        <f t="shared" si="3"/>
        <v/>
      </c>
      <c r="S162" s="925">
        <f t="shared" si="2"/>
        <v>0</v>
      </c>
      <c r="T162" s="1980"/>
      <c r="U162" s="2078"/>
      <c r="Y162" s="927">
        <f t="shared" si="4"/>
        <v>0</v>
      </c>
    </row>
    <row r="163" spans="2:25" s="380" customFormat="1" ht="20.100000000000001" customHeight="1" x14ac:dyDescent="0.15">
      <c r="B163" s="1932">
        <f>活動計画書!B183</f>
        <v>0</v>
      </c>
      <c r="C163" s="1932"/>
      <c r="D163" s="1933">
        <f>活動計画書!D183</f>
        <v>0</v>
      </c>
      <c r="E163" s="1933"/>
      <c r="F163" s="1933"/>
      <c r="G163" s="1934">
        <f>活動計画書!H183</f>
        <v>0</v>
      </c>
      <c r="H163" s="1935"/>
      <c r="I163" s="1935"/>
      <c r="J163" s="1935"/>
      <c r="K163" s="1936"/>
      <c r="L163" s="920" t="str">
        <f>IF(活動計画書!O183="","",活動計画書!O183)</f>
        <v/>
      </c>
      <c r="M163" s="922">
        <f>活動計画書!Q183</f>
        <v>0</v>
      </c>
      <c r="N163" s="887"/>
      <c r="O163" s="923">
        <f t="shared" si="0"/>
        <v>0</v>
      </c>
      <c r="P163" s="887"/>
      <c r="Q163" s="923">
        <f t="shared" si="1"/>
        <v>0</v>
      </c>
      <c r="R163" s="924" t="str">
        <f t="shared" si="3"/>
        <v/>
      </c>
      <c r="S163" s="925">
        <f t="shared" si="2"/>
        <v>0</v>
      </c>
      <c r="T163" s="1980"/>
      <c r="U163" s="2078"/>
      <c r="Y163" s="927">
        <f t="shared" si="4"/>
        <v>0</v>
      </c>
    </row>
    <row r="164" spans="2:25" s="380" customFormat="1" ht="20.100000000000001" customHeight="1" x14ac:dyDescent="0.15">
      <c r="B164" s="1932">
        <f>活動計画書!B184</f>
        <v>0</v>
      </c>
      <c r="C164" s="1932"/>
      <c r="D164" s="1933">
        <f>活動計画書!D184</f>
        <v>0</v>
      </c>
      <c r="E164" s="1933"/>
      <c r="F164" s="1933"/>
      <c r="G164" s="1934">
        <f>活動計画書!H184</f>
        <v>0</v>
      </c>
      <c r="H164" s="1935"/>
      <c r="I164" s="1935"/>
      <c r="J164" s="1935"/>
      <c r="K164" s="1936"/>
      <c r="L164" s="920" t="str">
        <f>IF(活動計画書!O184="","",活動計画書!O184)</f>
        <v/>
      </c>
      <c r="M164" s="922">
        <f>活動計画書!Q184</f>
        <v>0</v>
      </c>
      <c r="N164" s="887"/>
      <c r="O164" s="923">
        <f t="shared" si="0"/>
        <v>0</v>
      </c>
      <c r="P164" s="887"/>
      <c r="Q164" s="923">
        <f t="shared" si="1"/>
        <v>0</v>
      </c>
      <c r="R164" s="924" t="str">
        <f t="shared" si="3"/>
        <v/>
      </c>
      <c r="S164" s="926">
        <f t="shared" si="2"/>
        <v>0</v>
      </c>
      <c r="T164" s="1980"/>
      <c r="U164" s="2078"/>
      <c r="Y164" s="927">
        <f t="shared" si="4"/>
        <v>0</v>
      </c>
    </row>
    <row r="165" spans="2:25" s="380" customFormat="1" ht="20.100000000000001" customHeight="1" x14ac:dyDescent="0.15">
      <c r="B165" s="1932">
        <f>活動計画書!B186</f>
        <v>0</v>
      </c>
      <c r="C165" s="1932"/>
      <c r="D165" s="1933">
        <f>活動計画書!D186</f>
        <v>0</v>
      </c>
      <c r="E165" s="1933"/>
      <c r="F165" s="1933"/>
      <c r="G165" s="1934">
        <f>活動計画書!H186</f>
        <v>0</v>
      </c>
      <c r="H165" s="1935"/>
      <c r="I165" s="1935"/>
      <c r="J165" s="1935"/>
      <c r="K165" s="1936"/>
      <c r="L165" s="920" t="str">
        <f>IF(活動計画書!O186="","",活動計画書!O186)</f>
        <v/>
      </c>
      <c r="M165" s="922">
        <f>活動計画書!Q186</f>
        <v>0</v>
      </c>
      <c r="N165" s="887"/>
      <c r="O165" s="923">
        <f t="shared" si="0"/>
        <v>0</v>
      </c>
      <c r="P165" s="887"/>
      <c r="Q165" s="923">
        <f t="shared" si="1"/>
        <v>0</v>
      </c>
      <c r="R165" s="924" t="str">
        <f t="shared" si="3"/>
        <v/>
      </c>
      <c r="S165" s="926">
        <f t="shared" si="2"/>
        <v>0</v>
      </c>
      <c r="T165" s="1980"/>
      <c r="U165" s="2078"/>
      <c r="Y165" s="927">
        <f t="shared" si="4"/>
        <v>0</v>
      </c>
    </row>
    <row r="166" spans="2:25" s="380" customFormat="1" ht="20.100000000000001" customHeight="1" x14ac:dyDescent="0.15">
      <c r="B166" s="1932">
        <f>活動計画書!B187</f>
        <v>0</v>
      </c>
      <c r="C166" s="1932"/>
      <c r="D166" s="1933">
        <f>活動計画書!D187</f>
        <v>0</v>
      </c>
      <c r="E166" s="1933"/>
      <c r="F166" s="1933"/>
      <c r="G166" s="1934">
        <f>活動計画書!H187</f>
        <v>0</v>
      </c>
      <c r="H166" s="1935"/>
      <c r="I166" s="1935"/>
      <c r="J166" s="1935"/>
      <c r="K166" s="1936"/>
      <c r="L166" s="920" t="str">
        <f>IF(活動計画書!O187="","",活動計画書!O187)</f>
        <v/>
      </c>
      <c r="M166" s="922">
        <f>活動計画書!Q187</f>
        <v>0</v>
      </c>
      <c r="N166" s="887"/>
      <c r="O166" s="923">
        <f>M166</f>
        <v>0</v>
      </c>
      <c r="P166" s="887"/>
      <c r="Q166" s="923">
        <f>M166</f>
        <v>0</v>
      </c>
      <c r="R166" s="924" t="str">
        <f>IF(L166="","",N166+P166)</f>
        <v/>
      </c>
      <c r="S166" s="925">
        <f>M166</f>
        <v>0</v>
      </c>
      <c r="T166" s="1980"/>
      <c r="U166" s="2078"/>
      <c r="Y166" s="927">
        <f>D166</f>
        <v>0</v>
      </c>
    </row>
    <row r="167" spans="2:25" ht="20.100000000000001" customHeight="1" x14ac:dyDescent="0.15">
      <c r="B167" s="1953"/>
      <c r="C167" s="1953"/>
      <c r="D167" s="890" t="s">
        <v>689</v>
      </c>
      <c r="E167" s="890"/>
      <c r="F167" s="890"/>
      <c r="G167" s="891"/>
      <c r="H167" s="891"/>
      <c r="I167" s="891"/>
      <c r="J167" s="891"/>
      <c r="K167" s="891"/>
      <c r="L167" s="892"/>
      <c r="M167" s="893"/>
      <c r="N167" s="894"/>
      <c r="O167" s="895"/>
      <c r="P167" s="894"/>
      <c r="Q167" s="895"/>
      <c r="R167" s="894"/>
      <c r="S167" s="895"/>
      <c r="T167" s="889"/>
      <c r="U167" s="889"/>
      <c r="Y167" s="927" t="str">
        <f>D167</f>
        <v>「活動計画書」と同じ行数になるよう、この線より上に行を挿入してください。</v>
      </c>
    </row>
    <row r="168" spans="2:25" ht="21" customHeight="1" x14ac:dyDescent="0.15">
      <c r="B168" s="380"/>
      <c r="D168" s="896"/>
      <c r="E168" s="896"/>
      <c r="F168" s="896"/>
      <c r="G168" s="896"/>
      <c r="H168" s="896"/>
      <c r="I168" s="896"/>
      <c r="J168" s="896"/>
      <c r="K168" s="896"/>
      <c r="L168" s="896"/>
      <c r="M168" s="896"/>
      <c r="Y168" s="888"/>
    </row>
    <row r="169" spans="2:25" ht="15" customHeight="1" x14ac:dyDescent="0.15">
      <c r="B169" s="897"/>
      <c r="C169" s="898"/>
      <c r="D169" s="899"/>
      <c r="E169" s="899"/>
      <c r="F169" s="899"/>
      <c r="G169" s="899"/>
      <c r="H169" s="899"/>
      <c r="I169" s="899"/>
      <c r="J169" s="899"/>
      <c r="K169" s="899"/>
      <c r="L169" s="899"/>
      <c r="M169" s="899"/>
      <c r="N169" s="898"/>
      <c r="O169" s="898"/>
      <c r="P169" s="898"/>
      <c r="Q169" s="898"/>
      <c r="R169" s="898"/>
      <c r="S169" s="898"/>
      <c r="T169" s="898"/>
      <c r="U169" s="900"/>
      <c r="Y169" s="888"/>
    </row>
    <row r="170" spans="2:25" s="380" customFormat="1" ht="15" customHeight="1" x14ac:dyDescent="0.15">
      <c r="B170" s="901" t="s">
        <v>76</v>
      </c>
      <c r="C170" s="473"/>
      <c r="D170" s="473"/>
      <c r="E170" s="473"/>
      <c r="F170" s="473"/>
      <c r="G170" s="390"/>
      <c r="H170" s="390"/>
      <c r="I170" s="474"/>
      <c r="J170" s="474"/>
      <c r="K170" s="474"/>
      <c r="L170" s="474"/>
      <c r="U170" s="902"/>
    </row>
    <row r="171" spans="2:25" s="380" customFormat="1" ht="15" customHeight="1" x14ac:dyDescent="0.15">
      <c r="B171" s="903" t="s">
        <v>73</v>
      </c>
      <c r="C171" s="379"/>
      <c r="D171" s="379"/>
      <c r="E171" s="379"/>
      <c r="F171" s="379"/>
      <c r="G171" s="379"/>
      <c r="H171" s="379"/>
      <c r="I171" s="379"/>
      <c r="J171" s="379"/>
      <c r="K171" s="379"/>
      <c r="L171" s="2135"/>
      <c r="M171" s="2136"/>
      <c r="N171" s="464"/>
      <c r="O171" s="464"/>
      <c r="P171" s="464"/>
      <c r="Q171" s="464"/>
      <c r="R171" s="464"/>
      <c r="S171" s="464"/>
      <c r="T171" s="464"/>
      <c r="U171" s="904"/>
      <c r="V171" s="464"/>
      <c r="W171" s="464"/>
      <c r="X171" s="464"/>
    </row>
    <row r="172" spans="2:25" s="380" customFormat="1" ht="15" customHeight="1" x14ac:dyDescent="0.15">
      <c r="B172" s="903"/>
      <c r="C172" s="379"/>
      <c r="D172" s="379"/>
      <c r="E172" s="379"/>
      <c r="F172" s="379"/>
      <c r="G172" s="379"/>
      <c r="H172" s="379"/>
      <c r="I172" s="379"/>
      <c r="J172" s="379"/>
      <c r="K172" s="379"/>
      <c r="L172" s="905"/>
      <c r="M172" s="905"/>
      <c r="N172" s="464"/>
      <c r="O172" s="464"/>
      <c r="P172" s="464"/>
      <c r="Q172" s="464"/>
      <c r="R172" s="464"/>
      <c r="S172" s="464"/>
      <c r="T172" s="464"/>
      <c r="U172" s="904"/>
      <c r="V172" s="464"/>
      <c r="W172" s="464"/>
      <c r="X172" s="464"/>
    </row>
    <row r="173" spans="2:25" s="380" customFormat="1" ht="15" customHeight="1" x14ac:dyDescent="0.15">
      <c r="B173" s="903" t="s">
        <v>1340</v>
      </c>
      <c r="C173" s="379"/>
      <c r="D173" s="379"/>
      <c r="E173" s="379"/>
      <c r="F173" s="379"/>
      <c r="G173" s="379"/>
      <c r="H173" s="379"/>
      <c r="I173" s="379"/>
      <c r="J173" s="379"/>
      <c r="K173" s="379"/>
      <c r="L173" s="2134"/>
      <c r="M173" s="2134"/>
      <c r="N173" s="464"/>
      <c r="O173" s="464"/>
      <c r="P173" s="464"/>
      <c r="Q173" s="464"/>
      <c r="R173" s="464"/>
      <c r="S173" s="464"/>
      <c r="T173" s="464"/>
      <c r="U173" s="904"/>
      <c r="V173" s="464"/>
      <c r="W173" s="464"/>
      <c r="X173" s="464"/>
    </row>
    <row r="174" spans="2:25" s="380" customFormat="1" ht="15" customHeight="1" x14ac:dyDescent="0.15">
      <c r="B174" s="903"/>
      <c r="C174" s="379"/>
      <c r="D174" s="379"/>
      <c r="E174" s="379"/>
      <c r="F174" s="379"/>
      <c r="G174" s="379"/>
      <c r="H174" s="379"/>
      <c r="I174" s="379"/>
      <c r="J174" s="379"/>
      <c r="K174" s="379"/>
      <c r="L174" s="379"/>
      <c r="M174" s="379"/>
      <c r="N174" s="379"/>
      <c r="O174" s="464"/>
      <c r="P174" s="464"/>
      <c r="R174" s="464"/>
      <c r="S174" s="464"/>
      <c r="T174" s="464"/>
      <c r="U174" s="904"/>
      <c r="V174" s="464"/>
      <c r="W174" s="464"/>
      <c r="X174" s="464"/>
    </row>
    <row r="175" spans="2:25" s="380" customFormat="1" ht="15" customHeight="1" x14ac:dyDescent="0.15">
      <c r="B175" s="903"/>
      <c r="C175" s="379" t="s">
        <v>1341</v>
      </c>
      <c r="D175" s="379"/>
      <c r="E175" s="379"/>
      <c r="F175" s="379"/>
      <c r="G175" s="379"/>
      <c r="H175" s="379"/>
      <c r="I175" s="379"/>
      <c r="J175" s="379"/>
      <c r="K175" s="379"/>
      <c r="L175" s="2140"/>
      <c r="M175" s="2141"/>
      <c r="N175" s="2141"/>
      <c r="O175" s="2141"/>
      <c r="P175" s="2141"/>
      <c r="Q175" s="2141"/>
      <c r="R175" s="2141"/>
      <c r="S175" s="2141"/>
      <c r="T175" s="2142"/>
      <c r="U175" s="904"/>
      <c r="V175" s="464"/>
      <c r="W175" s="464"/>
      <c r="X175" s="464"/>
    </row>
    <row r="176" spans="2:25" s="380" customFormat="1" ht="15" customHeight="1" x14ac:dyDescent="0.15">
      <c r="B176" s="903"/>
      <c r="C176" s="379" t="s">
        <v>1342</v>
      </c>
      <c r="D176" s="379"/>
      <c r="E176" s="379"/>
      <c r="F176" s="379"/>
      <c r="G176" s="379"/>
      <c r="H176" s="379"/>
      <c r="I176" s="379"/>
      <c r="J176" s="379"/>
      <c r="K176" s="379"/>
      <c r="L176" s="379"/>
      <c r="M176" s="379"/>
      <c r="N176" s="379"/>
      <c r="O176" s="464"/>
      <c r="P176" s="464"/>
      <c r="Q176" s="464"/>
      <c r="R176" s="464"/>
      <c r="S176" s="464"/>
      <c r="T176" s="464"/>
      <c r="U176" s="904"/>
      <c r="V176" s="464"/>
      <c r="W176" s="464"/>
      <c r="X176" s="464"/>
    </row>
    <row r="177" spans="2:24" s="380" customFormat="1" ht="15" customHeight="1" x14ac:dyDescent="0.15">
      <c r="B177" s="903"/>
      <c r="C177" s="379"/>
      <c r="D177" s="379"/>
      <c r="E177" s="379"/>
      <c r="F177" s="379"/>
      <c r="G177" s="379"/>
      <c r="H177" s="379"/>
      <c r="I177" s="379"/>
      <c r="J177" s="379"/>
      <c r="K177" s="379"/>
      <c r="L177" s="379"/>
      <c r="M177" s="379"/>
      <c r="N177" s="379"/>
      <c r="O177" s="464"/>
      <c r="P177" s="464"/>
      <c r="Q177" s="464"/>
      <c r="R177" s="464"/>
      <c r="S177" s="464"/>
      <c r="T177" s="464"/>
      <c r="U177" s="904"/>
      <c r="V177" s="464"/>
      <c r="W177" s="464"/>
      <c r="X177" s="464"/>
    </row>
    <row r="178" spans="2:24" s="380" customFormat="1" ht="15" customHeight="1" x14ac:dyDescent="0.15">
      <c r="B178" s="903" t="s">
        <v>1343</v>
      </c>
      <c r="C178" s="379"/>
      <c r="D178" s="379"/>
      <c r="E178" s="379"/>
      <c r="F178" s="379"/>
      <c r="G178" s="379"/>
      <c r="H178" s="379"/>
      <c r="I178" s="379"/>
      <c r="J178" s="379"/>
      <c r="K178" s="379"/>
      <c r="L178" s="2134"/>
      <c r="M178" s="2134"/>
      <c r="N178" s="379"/>
      <c r="O178" s="464"/>
      <c r="P178" s="464"/>
      <c r="Q178" s="464"/>
      <c r="R178" s="464"/>
      <c r="S178" s="464"/>
      <c r="T178" s="464"/>
      <c r="U178" s="904"/>
      <c r="V178" s="464"/>
      <c r="W178" s="464"/>
      <c r="X178" s="464"/>
    </row>
    <row r="179" spans="2:24" s="380" customFormat="1" ht="15" customHeight="1" x14ac:dyDescent="0.15">
      <c r="B179" s="906"/>
      <c r="C179" s="907"/>
      <c r="D179" s="907"/>
      <c r="E179" s="907"/>
      <c r="F179" s="907"/>
      <c r="G179" s="907"/>
      <c r="H179" s="907"/>
      <c r="I179" s="907"/>
      <c r="J179" s="907"/>
      <c r="K179" s="908"/>
      <c r="L179" s="908"/>
      <c r="M179" s="908"/>
      <c r="N179" s="908"/>
      <c r="O179" s="909"/>
      <c r="P179" s="909"/>
      <c r="Q179" s="909"/>
      <c r="R179" s="909"/>
      <c r="S179" s="909"/>
      <c r="T179" s="909"/>
      <c r="U179" s="910"/>
      <c r="V179" s="464"/>
      <c r="W179" s="464"/>
      <c r="X179" s="464"/>
    </row>
    <row r="180" spans="2:24" ht="15" customHeight="1" x14ac:dyDescent="0.15"/>
    <row r="181" spans="2:24" ht="15" customHeight="1" x14ac:dyDescent="0.15">
      <c r="B181" s="911"/>
      <c r="C181" s="898"/>
      <c r="D181" s="898"/>
      <c r="E181" s="898"/>
      <c r="F181" s="898"/>
      <c r="G181" s="898"/>
      <c r="H181" s="898"/>
      <c r="I181" s="898"/>
      <c r="J181" s="898"/>
      <c r="K181" s="898"/>
      <c r="L181" s="898"/>
      <c r="M181" s="898"/>
      <c r="N181" s="898"/>
      <c r="O181" s="898"/>
      <c r="P181" s="898"/>
      <c r="Q181" s="898"/>
      <c r="R181" s="898"/>
      <c r="S181" s="898"/>
      <c r="T181" s="898"/>
      <c r="U181" s="900"/>
    </row>
    <row r="182" spans="2:24" ht="15" customHeight="1" x14ac:dyDescent="0.15">
      <c r="B182" s="903" t="s">
        <v>1344</v>
      </c>
      <c r="U182" s="912"/>
    </row>
    <row r="183" spans="2:24" ht="15" customHeight="1" x14ac:dyDescent="0.15">
      <c r="B183" s="903" t="s">
        <v>1345</v>
      </c>
      <c r="S183" s="2135"/>
      <c r="T183" s="2136"/>
      <c r="U183" s="912"/>
    </row>
    <row r="184" spans="2:24" ht="15" customHeight="1" x14ac:dyDescent="0.15">
      <c r="B184" s="903" t="s">
        <v>1346</v>
      </c>
      <c r="U184" s="912"/>
    </row>
    <row r="185" spans="2:24" ht="15" customHeight="1" x14ac:dyDescent="0.15">
      <c r="B185" s="903"/>
      <c r="D185" s="379" t="s">
        <v>1347</v>
      </c>
      <c r="S185" s="2135"/>
      <c r="T185" s="2136"/>
      <c r="U185" s="912"/>
    </row>
    <row r="186" spans="2:24" ht="15" customHeight="1" x14ac:dyDescent="0.15">
      <c r="B186" s="903"/>
      <c r="D186" s="379" t="s">
        <v>1348</v>
      </c>
      <c r="S186" s="2135"/>
      <c r="T186" s="2136"/>
      <c r="U186" s="912"/>
    </row>
    <row r="187" spans="2:24" ht="15" customHeight="1" x14ac:dyDescent="0.15">
      <c r="B187" s="903" t="s">
        <v>1349</v>
      </c>
      <c r="U187" s="912"/>
    </row>
    <row r="188" spans="2:24" ht="15" customHeight="1" x14ac:dyDescent="0.15">
      <c r="B188" s="903" t="s">
        <v>1350</v>
      </c>
      <c r="C188" s="379" t="s">
        <v>1351</v>
      </c>
      <c r="U188" s="912"/>
    </row>
    <row r="189" spans="2:24" ht="15" customHeight="1" x14ac:dyDescent="0.15">
      <c r="B189" s="903" t="s">
        <v>1352</v>
      </c>
      <c r="S189" s="2135"/>
      <c r="T189" s="2136"/>
      <c r="U189" s="912"/>
    </row>
    <row r="190" spans="2:24" x14ac:dyDescent="0.15">
      <c r="B190" s="906"/>
      <c r="C190" s="907"/>
      <c r="D190" s="907"/>
      <c r="E190" s="907"/>
      <c r="F190" s="907"/>
      <c r="G190" s="907"/>
      <c r="H190" s="907"/>
      <c r="I190" s="907"/>
      <c r="J190" s="907"/>
      <c r="K190" s="907"/>
      <c r="L190" s="907"/>
      <c r="M190" s="907"/>
      <c r="N190" s="907"/>
      <c r="O190" s="907"/>
      <c r="P190" s="907"/>
      <c r="Q190" s="907"/>
      <c r="R190" s="907"/>
      <c r="S190" s="907"/>
      <c r="T190" s="907"/>
      <c r="U190" s="913"/>
    </row>
  </sheetData>
  <sheetProtection sheet="1" objects="1" scenarios="1" formatCells="0"/>
  <dataConsolidate/>
  <mergeCells count="333">
    <mergeCell ref="L178:M178"/>
    <mergeCell ref="S183:T183"/>
    <mergeCell ref="S185:T185"/>
    <mergeCell ref="S186:T186"/>
    <mergeCell ref="S189:T189"/>
    <mergeCell ref="B149:M150"/>
    <mergeCell ref="N148:U150"/>
    <mergeCell ref="B153:U153"/>
    <mergeCell ref="L171:M171"/>
    <mergeCell ref="L173:M173"/>
    <mergeCell ref="L175:T175"/>
    <mergeCell ref="T163:U163"/>
    <mergeCell ref="T164:U164"/>
    <mergeCell ref="T165:U165"/>
    <mergeCell ref="N156:O156"/>
    <mergeCell ref="P156:Q156"/>
    <mergeCell ref="R156:S156"/>
    <mergeCell ref="T158:U158"/>
    <mergeCell ref="T166:U166"/>
    <mergeCell ref="G163:K163"/>
    <mergeCell ref="T160:U160"/>
    <mergeCell ref="T161:U161"/>
    <mergeCell ref="G155:K156"/>
    <mergeCell ref="T157:U157"/>
    <mergeCell ref="P87:U88"/>
    <mergeCell ref="P89:U89"/>
    <mergeCell ref="P90:U90"/>
    <mergeCell ref="P91:U91"/>
    <mergeCell ref="P92:U92"/>
    <mergeCell ref="P93:U93"/>
    <mergeCell ref="P94:U94"/>
    <mergeCell ref="P95:U95"/>
    <mergeCell ref="P103:U103"/>
    <mergeCell ref="P100:U100"/>
    <mergeCell ref="P101:U101"/>
    <mergeCell ref="P102:U102"/>
    <mergeCell ref="D82:E83"/>
    <mergeCell ref="D84:E84"/>
    <mergeCell ref="D85:E85"/>
    <mergeCell ref="F83:M83"/>
    <mergeCell ref="T69:U69"/>
    <mergeCell ref="N68:N69"/>
    <mergeCell ref="F65:M65"/>
    <mergeCell ref="F71:M71"/>
    <mergeCell ref="F70:M70"/>
    <mergeCell ref="D75:E77"/>
    <mergeCell ref="F66:M66"/>
    <mergeCell ref="F67:M67"/>
    <mergeCell ref="P79:U79"/>
    <mergeCell ref="D68:E71"/>
    <mergeCell ref="P81:U81"/>
    <mergeCell ref="P83:U83"/>
    <mergeCell ref="F84:M84"/>
    <mergeCell ref="P84:U84"/>
    <mergeCell ref="F85:M85"/>
    <mergeCell ref="P85:U85"/>
    <mergeCell ref="D81:E81"/>
    <mergeCell ref="D72:E74"/>
    <mergeCell ref="D78:E80"/>
    <mergeCell ref="C66:E67"/>
    <mergeCell ref="B13:L13"/>
    <mergeCell ref="C14:T15"/>
    <mergeCell ref="C16:T17"/>
    <mergeCell ref="C18:T18"/>
    <mergeCell ref="C19:M19"/>
    <mergeCell ref="C20:U20"/>
    <mergeCell ref="C21:U21"/>
    <mergeCell ref="F82:M82"/>
    <mergeCell ref="P82:U82"/>
    <mergeCell ref="B55:E55"/>
    <mergeCell ref="B56:E56"/>
    <mergeCell ref="P78:U78"/>
    <mergeCell ref="L30:O30"/>
    <mergeCell ref="P30:U30"/>
    <mergeCell ref="P31:U31"/>
    <mergeCell ref="P32:U32"/>
    <mergeCell ref="P28:U28"/>
    <mergeCell ref="P29:U29"/>
    <mergeCell ref="L42:O42"/>
    <mergeCell ref="P33:U33"/>
    <mergeCell ref="P34:U34"/>
    <mergeCell ref="P39:U39"/>
    <mergeCell ref="P40:U40"/>
    <mergeCell ref="P37:U37"/>
    <mergeCell ref="T162:U162"/>
    <mergeCell ref="T155:U156"/>
    <mergeCell ref="E122:M122"/>
    <mergeCell ref="P106:U106"/>
    <mergeCell ref="P128:U128"/>
    <mergeCell ref="E120:M120"/>
    <mergeCell ref="E125:M125"/>
    <mergeCell ref="E105:M105"/>
    <mergeCell ref="E106:M106"/>
    <mergeCell ref="E128:M128"/>
    <mergeCell ref="E123:M123"/>
    <mergeCell ref="E124:M124"/>
    <mergeCell ref="E107:M107"/>
    <mergeCell ref="E108:M108"/>
    <mergeCell ref="P110:U110"/>
    <mergeCell ref="P109:U109"/>
    <mergeCell ref="G162:K162"/>
    <mergeCell ref="N154:U154"/>
    <mergeCell ref="B135:E135"/>
    <mergeCell ref="F135:J135"/>
    <mergeCell ref="B136:E136"/>
    <mergeCell ref="F136:J136"/>
    <mergeCell ref="B137:E137"/>
    <mergeCell ref="F137:J137"/>
    <mergeCell ref="L155:M155"/>
    <mergeCell ref="B159:C159"/>
    <mergeCell ref="D159:F159"/>
    <mergeCell ref="C120:D120"/>
    <mergeCell ref="B123:D128"/>
    <mergeCell ref="B130:Q130"/>
    <mergeCell ref="B148:M148"/>
    <mergeCell ref="B131:E131"/>
    <mergeCell ref="F131:J131"/>
    <mergeCell ref="B132:E132"/>
    <mergeCell ref="F132:J132"/>
    <mergeCell ref="B133:E133"/>
    <mergeCell ref="F133:J133"/>
    <mergeCell ref="B134:E134"/>
    <mergeCell ref="F134:J134"/>
    <mergeCell ref="B144:M144"/>
    <mergeCell ref="P144:R144"/>
    <mergeCell ref="P140:U140"/>
    <mergeCell ref="B140:M140"/>
    <mergeCell ref="P120:U120"/>
    <mergeCell ref="T159:U159"/>
    <mergeCell ref="B154:M154"/>
    <mergeCell ref="B155:C156"/>
    <mergeCell ref="D155:F156"/>
    <mergeCell ref="P105:U105"/>
    <mergeCell ref="E100:M100"/>
    <mergeCell ref="C104:D104"/>
    <mergeCell ref="P108:U108"/>
    <mergeCell ref="P111:U111"/>
    <mergeCell ref="E118:M118"/>
    <mergeCell ref="E117:M117"/>
    <mergeCell ref="P107:U107"/>
    <mergeCell ref="N145:N146"/>
    <mergeCell ref="O145:O146"/>
    <mergeCell ref="P145:R146"/>
    <mergeCell ref="S145:U146"/>
    <mergeCell ref="B141:M142"/>
    <mergeCell ref="E104:M104"/>
    <mergeCell ref="P117:U117"/>
    <mergeCell ref="P116:U116"/>
    <mergeCell ref="P125:U125"/>
    <mergeCell ref="P126:U126"/>
    <mergeCell ref="P124:U124"/>
    <mergeCell ref="E126:M126"/>
    <mergeCell ref="P115:U115"/>
    <mergeCell ref="P114:U114"/>
    <mergeCell ref="P127:U127"/>
    <mergeCell ref="O141:O142"/>
    <mergeCell ref="Q141:U142"/>
    <mergeCell ref="N141:N142"/>
    <mergeCell ref="N155:S155"/>
    <mergeCell ref="S144:U144"/>
    <mergeCell ref="B145:M146"/>
    <mergeCell ref="B139:N139"/>
    <mergeCell ref="E127:M127"/>
    <mergeCell ref="P122:U122"/>
    <mergeCell ref="A24:V24"/>
    <mergeCell ref="M25:N25"/>
    <mergeCell ref="O25:U25"/>
    <mergeCell ref="L28:O28"/>
    <mergeCell ref="L31:O31"/>
    <mergeCell ref="L32:O32"/>
    <mergeCell ref="P46:U46"/>
    <mergeCell ref="P44:U44"/>
    <mergeCell ref="P45:U45"/>
    <mergeCell ref="P43:U43"/>
    <mergeCell ref="D29:K29"/>
    <mergeCell ref="D30:K30"/>
    <mergeCell ref="D31:K31"/>
    <mergeCell ref="D41:K41"/>
    <mergeCell ref="D42:K42"/>
    <mergeCell ref="B36:B48"/>
    <mergeCell ref="D32:K32"/>
    <mergeCell ref="D33:K33"/>
    <mergeCell ref="B28:B34"/>
    <mergeCell ref="C28:K28"/>
    <mergeCell ref="L29:O29"/>
    <mergeCell ref="P36:U36"/>
    <mergeCell ref="P41:U41"/>
    <mergeCell ref="P42:U42"/>
    <mergeCell ref="D87:M88"/>
    <mergeCell ref="N87:N88"/>
    <mergeCell ref="B64:B85"/>
    <mergeCell ref="C82:C85"/>
    <mergeCell ref="L33:O33"/>
    <mergeCell ref="L34:O34"/>
    <mergeCell ref="C36:K36"/>
    <mergeCell ref="D37:K37"/>
    <mergeCell ref="L37:O37"/>
    <mergeCell ref="L39:O39"/>
    <mergeCell ref="L46:O46"/>
    <mergeCell ref="L47:O47"/>
    <mergeCell ref="D43:K43"/>
    <mergeCell ref="D44:K44"/>
    <mergeCell ref="D46:K46"/>
    <mergeCell ref="L43:O43"/>
    <mergeCell ref="B99:B108"/>
    <mergeCell ref="E101:M101"/>
    <mergeCell ref="E102:M102"/>
    <mergeCell ref="D89:M89"/>
    <mergeCell ref="E98:M98"/>
    <mergeCell ref="D94:M94"/>
    <mergeCell ref="D93:M93"/>
    <mergeCell ref="C99:D103"/>
    <mergeCell ref="E99:M99"/>
    <mergeCell ref="L36:O36"/>
    <mergeCell ref="L41:O41"/>
    <mergeCell ref="D47:K47"/>
    <mergeCell ref="C34:K34"/>
    <mergeCell ref="C48:K48"/>
    <mergeCell ref="D38:K38"/>
    <mergeCell ref="D39:K39"/>
    <mergeCell ref="D40:K40"/>
    <mergeCell ref="L38:O38"/>
    <mergeCell ref="L40:O40"/>
    <mergeCell ref="P38:U38"/>
    <mergeCell ref="P63:U63"/>
    <mergeCell ref="L48:O48"/>
    <mergeCell ref="A57:V57"/>
    <mergeCell ref="P64:U64"/>
    <mergeCell ref="F64:M64"/>
    <mergeCell ref="F68:M69"/>
    <mergeCell ref="O68:O69"/>
    <mergeCell ref="P69:S69"/>
    <mergeCell ref="P68:U68"/>
    <mergeCell ref="F63:M63"/>
    <mergeCell ref="P48:U48"/>
    <mergeCell ref="D45:K45"/>
    <mergeCell ref="P47:U47"/>
    <mergeCell ref="B52:E52"/>
    <mergeCell ref="B63:E63"/>
    <mergeCell ref="B59:U59"/>
    <mergeCell ref="F55:J55"/>
    <mergeCell ref="F56:J56"/>
    <mergeCell ref="B60:V60"/>
    <mergeCell ref="F52:K52"/>
    <mergeCell ref="L44:O44"/>
    <mergeCell ref="L45:O45"/>
    <mergeCell ref="P70:U70"/>
    <mergeCell ref="P71:U71"/>
    <mergeCell ref="P65:U65"/>
    <mergeCell ref="P66:U66"/>
    <mergeCell ref="P67:U67"/>
    <mergeCell ref="B167:C167"/>
    <mergeCell ref="L156:M156"/>
    <mergeCell ref="B165:C165"/>
    <mergeCell ref="B161:C161"/>
    <mergeCell ref="B162:C162"/>
    <mergeCell ref="B163:C163"/>
    <mergeCell ref="B157:C157"/>
    <mergeCell ref="B158:C158"/>
    <mergeCell ref="D160:F160"/>
    <mergeCell ref="D161:F161"/>
    <mergeCell ref="D162:F162"/>
    <mergeCell ref="D163:F163"/>
    <mergeCell ref="D164:F164"/>
    <mergeCell ref="G158:K158"/>
    <mergeCell ref="G159:K159"/>
    <mergeCell ref="G165:K165"/>
    <mergeCell ref="G164:K164"/>
    <mergeCell ref="P72:U72"/>
    <mergeCell ref="P73:U73"/>
    <mergeCell ref="C4:D4"/>
    <mergeCell ref="Q3:T3"/>
    <mergeCell ref="Q7:T7"/>
    <mergeCell ref="B12:S12"/>
    <mergeCell ref="B166:C166"/>
    <mergeCell ref="D166:F166"/>
    <mergeCell ref="G166:K166"/>
    <mergeCell ref="G157:K157"/>
    <mergeCell ref="P113:U113"/>
    <mergeCell ref="P112:U112"/>
    <mergeCell ref="P118:U118"/>
    <mergeCell ref="C109:D113"/>
    <mergeCell ref="E113:M113"/>
    <mergeCell ref="E112:M112"/>
    <mergeCell ref="B160:C160"/>
    <mergeCell ref="D157:F157"/>
    <mergeCell ref="D158:F158"/>
    <mergeCell ref="B164:C164"/>
    <mergeCell ref="D165:F165"/>
    <mergeCell ref="G161:K161"/>
    <mergeCell ref="G160:K160"/>
    <mergeCell ref="C64:E65"/>
    <mergeCell ref="C105:D108"/>
    <mergeCell ref="C68:C81"/>
    <mergeCell ref="F79:M79"/>
    <mergeCell ref="F76:M76"/>
    <mergeCell ref="F77:M77"/>
    <mergeCell ref="F81:M81"/>
    <mergeCell ref="P76:U76"/>
    <mergeCell ref="P77:U77"/>
    <mergeCell ref="P75:U75"/>
    <mergeCell ref="F80:M80"/>
    <mergeCell ref="F72:M72"/>
    <mergeCell ref="F78:M78"/>
    <mergeCell ref="P74:U74"/>
    <mergeCell ref="F73:M73"/>
    <mergeCell ref="F74:M74"/>
    <mergeCell ref="F75:M75"/>
    <mergeCell ref="P80:U80"/>
    <mergeCell ref="O87:O88"/>
    <mergeCell ref="B89:C95"/>
    <mergeCell ref="E103:M103"/>
    <mergeCell ref="E109:M109"/>
    <mergeCell ref="E114:M114"/>
    <mergeCell ref="C114:D119"/>
    <mergeCell ref="B122:D122"/>
    <mergeCell ref="E110:M110"/>
    <mergeCell ref="P123:U123"/>
    <mergeCell ref="G95:M95"/>
    <mergeCell ref="D95:F95"/>
    <mergeCell ref="P104:U104"/>
    <mergeCell ref="E111:M111"/>
    <mergeCell ref="E115:M115"/>
    <mergeCell ref="E116:M116"/>
    <mergeCell ref="E119:U119"/>
    <mergeCell ref="P98:U98"/>
    <mergeCell ref="P99:U99"/>
    <mergeCell ref="B98:D98"/>
    <mergeCell ref="B109:B120"/>
    <mergeCell ref="D90:M90"/>
    <mergeCell ref="D91:M91"/>
    <mergeCell ref="D92:M92"/>
    <mergeCell ref="B87:C88"/>
  </mergeCells>
  <phoneticPr fontId="4"/>
  <conditionalFormatting sqref="O25:U25">
    <cfRule type="expression" dxfId="7" priority="15">
      <formula>#REF!=""</formula>
    </cfRule>
  </conditionalFormatting>
  <conditionalFormatting sqref="P46:U47">
    <cfRule type="expression" dxfId="6" priority="1">
      <formula>$L$46&gt;0</formula>
    </cfRule>
  </conditionalFormatting>
  <conditionalFormatting sqref="P64:U68">
    <cfRule type="expression" dxfId="5" priority="8">
      <formula>$O64="×"</formula>
    </cfRule>
  </conditionalFormatting>
  <conditionalFormatting sqref="P70:U85">
    <cfRule type="expression" dxfId="4" priority="7">
      <formula>$O70="×"</formula>
    </cfRule>
  </conditionalFormatting>
  <conditionalFormatting sqref="P89:U95">
    <cfRule type="expression" dxfId="3" priority="6">
      <formula>$O89="×"</formula>
    </cfRule>
  </conditionalFormatting>
  <conditionalFormatting sqref="P99:U118">
    <cfRule type="expression" dxfId="2" priority="5">
      <formula>$O99="×"</formula>
    </cfRule>
  </conditionalFormatting>
  <conditionalFormatting sqref="P120:U120">
    <cfRule type="expression" dxfId="1" priority="4">
      <formula>$O120="×"</formula>
    </cfRule>
  </conditionalFormatting>
  <conditionalFormatting sqref="P123:U128">
    <cfRule type="expression" dxfId="0" priority="3">
      <formula>$O123="×"</formula>
    </cfRule>
  </conditionalFormatting>
  <dataValidations count="7">
    <dataValidation type="list" allowBlank="1" showInputMessage="1" showErrorMessage="1" sqref="F56:J56 T157:U166">
      <formula1>B.○か空白</formula1>
    </dataValidation>
    <dataValidation type="list" allowBlank="1" showInputMessage="1" showErrorMessage="1" sqref="O141:O142 O145:O147 O151">
      <formula1>Ｃ2.実施欄</formula1>
    </dataValidation>
    <dataValidation type="list" allowBlank="1" showInputMessage="1" showErrorMessage="1" sqref="N82:N85 N89:N95 N141:N142 N120 N75:N80 N99:N118 N123:N128 N145:N147">
      <formula1>Ｃ1.計画欄</formula1>
    </dataValidation>
    <dataValidation type="list" allowBlank="1" showInputMessage="1" showErrorMessage="1" sqref="B157:C166">
      <formula1>F.施設</formula1>
    </dataValidation>
    <dataValidation type="list" allowBlank="1" showInputMessage="1" sqref="D157:F166">
      <formula1>M.長寿命化</formula1>
    </dataValidation>
    <dataValidation type="list" allowBlank="1" showInputMessage="1" showErrorMessage="1" sqref="O157:O166 S157:S166 Q157:Q166 M157:M166">
      <formula1>G.単位</formula1>
    </dataValidation>
    <dataValidation type="list" allowBlank="1" showInputMessage="1" showErrorMessage="1" sqref="L171:M171 L173:M173 L178:M178 S183:T183 S185:T186 S189:T189">
      <formula1>"○,　"</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rowBreaks count="6" manualBreakCount="6">
    <brk id="22" max="16383" man="1"/>
    <brk id="49" max="16383" man="1"/>
    <brk id="86" max="16383" man="1"/>
    <brk id="108" max="21" man="1"/>
    <brk id="129" max="21" man="1"/>
    <brk id="151" max="21" man="1"/>
  </rowBreaks>
  <ignoredErrors>
    <ignoredError sqref="C29:C33 C37 C41 C45:C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8"/>
  <sheetViews>
    <sheetView view="pageBreakPreview" zoomScale="85" zoomScaleNormal="100" zoomScaleSheetLayoutView="85" workbookViewId="0">
      <selection activeCell="E31" sqref="E31"/>
    </sheetView>
  </sheetViews>
  <sheetFormatPr defaultColWidth="9" defaultRowHeight="18.75" x14ac:dyDescent="0.15"/>
  <cols>
    <col min="1" max="2" width="2.75" style="1" customWidth="1"/>
    <col min="3" max="3" width="13" style="1" customWidth="1"/>
    <col min="4" max="4" width="13.75" style="1" customWidth="1"/>
    <col min="5" max="5" width="54.25" style="1" customWidth="1"/>
    <col min="6" max="6" width="1.5" style="1" customWidth="1"/>
    <col min="7" max="7" width="5.75" style="1" customWidth="1"/>
    <col min="8" max="16384" width="9" style="1"/>
  </cols>
  <sheetData>
    <row r="1" spans="1:257" ht="24" customHeight="1" x14ac:dyDescent="0.15">
      <c r="A1" s="207" t="s">
        <v>974</v>
      </c>
      <c r="B1" s="121"/>
      <c r="C1" s="121"/>
      <c r="D1" s="121"/>
      <c r="E1" s="121"/>
      <c r="F1" s="121"/>
    </row>
    <row r="2" spans="1:257" ht="36.75" customHeight="1" x14ac:dyDescent="0.15">
      <c r="B2" s="1036" t="s">
        <v>977</v>
      </c>
      <c r="C2" s="1036"/>
      <c r="D2" s="1036"/>
      <c r="E2" s="1036"/>
    </row>
    <row r="3" spans="1:257" ht="40.5" customHeight="1" x14ac:dyDescent="0.15">
      <c r="B3" s="1036" t="s">
        <v>973</v>
      </c>
      <c r="C3" s="1036"/>
      <c r="D3" s="1036"/>
      <c r="E3" s="1036"/>
    </row>
    <row r="4" spans="1:257" ht="23.25" customHeight="1" x14ac:dyDescent="0.15">
      <c r="A4" s="207" t="s">
        <v>310</v>
      </c>
      <c r="B4" s="120"/>
      <c r="C4" s="121"/>
      <c r="D4" s="120"/>
      <c r="E4" s="120"/>
      <c r="F4" s="121"/>
      <c r="G4" s="121"/>
      <c r="H4" s="121"/>
      <c r="I4" s="1016"/>
      <c r="J4" s="1016"/>
      <c r="K4" s="1016"/>
      <c r="L4" s="1016"/>
      <c r="M4" s="1016"/>
      <c r="N4" s="1016"/>
      <c r="O4" s="1016"/>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1016"/>
      <c r="AO4" s="1016"/>
      <c r="AP4" s="1016"/>
      <c r="AQ4" s="1016"/>
      <c r="AR4" s="1016"/>
      <c r="AS4" s="1016"/>
      <c r="AT4" s="1016"/>
      <c r="AU4" s="1016"/>
      <c r="AV4" s="1016"/>
      <c r="AW4" s="1016"/>
      <c r="AX4" s="1016"/>
      <c r="AY4" s="1016"/>
      <c r="AZ4" s="1016"/>
      <c r="BA4" s="1016"/>
      <c r="BB4" s="1016"/>
      <c r="BC4" s="1016"/>
      <c r="BD4" s="1016"/>
      <c r="BE4" s="1016"/>
      <c r="BF4" s="1016"/>
      <c r="BG4" s="1016"/>
      <c r="BH4" s="1016"/>
      <c r="BI4" s="1016"/>
      <c r="BJ4" s="1016"/>
      <c r="BK4" s="1016"/>
      <c r="BL4" s="1016"/>
      <c r="BM4" s="1016"/>
      <c r="BN4" s="1016"/>
      <c r="BO4" s="1016"/>
      <c r="BP4" s="1016"/>
      <c r="BQ4" s="1016"/>
      <c r="BR4" s="1016"/>
      <c r="BS4" s="1016"/>
      <c r="BT4" s="1016"/>
      <c r="BU4" s="1016"/>
      <c r="BV4" s="1016"/>
      <c r="BW4" s="1016"/>
      <c r="BX4" s="1016"/>
      <c r="BY4" s="1016"/>
      <c r="BZ4" s="1016"/>
      <c r="CA4" s="1016"/>
      <c r="CB4" s="1016"/>
      <c r="CC4" s="1016"/>
      <c r="CD4" s="1016"/>
      <c r="CE4" s="1016"/>
      <c r="CF4" s="1016"/>
      <c r="CG4" s="1016"/>
      <c r="CH4" s="1016"/>
      <c r="CI4" s="1016"/>
      <c r="CJ4" s="1016"/>
      <c r="CK4" s="1016"/>
      <c r="CL4" s="1016"/>
      <c r="CM4" s="1016"/>
      <c r="CN4" s="1016"/>
      <c r="CO4" s="1016"/>
      <c r="CP4" s="1016"/>
      <c r="CQ4" s="1016"/>
      <c r="CR4" s="1016"/>
      <c r="CS4" s="1016"/>
      <c r="CT4" s="1016"/>
      <c r="CU4" s="1016"/>
      <c r="CV4" s="1016"/>
      <c r="CW4" s="1016"/>
      <c r="CX4" s="1016"/>
      <c r="CY4" s="1016"/>
      <c r="CZ4" s="1016"/>
      <c r="DA4" s="1016"/>
      <c r="DB4" s="1016"/>
      <c r="DC4" s="1016"/>
      <c r="DD4" s="1016"/>
      <c r="DE4" s="1016"/>
      <c r="DF4" s="1016"/>
      <c r="DG4" s="1016"/>
      <c r="DH4" s="1016"/>
      <c r="DI4" s="1016"/>
      <c r="DJ4" s="1016"/>
      <c r="DK4" s="1016"/>
      <c r="DL4" s="1016"/>
      <c r="DM4" s="1016"/>
      <c r="DN4" s="1016"/>
      <c r="DO4" s="1016"/>
      <c r="DP4" s="1016"/>
      <c r="DQ4" s="1016"/>
      <c r="DR4" s="1016"/>
      <c r="DS4" s="1016"/>
      <c r="DT4" s="1016"/>
      <c r="DU4" s="1016"/>
      <c r="DV4" s="1016"/>
      <c r="DW4" s="1016"/>
      <c r="DX4" s="1016"/>
      <c r="DY4" s="1016"/>
      <c r="DZ4" s="1016"/>
      <c r="EA4" s="1016"/>
      <c r="EB4" s="1016"/>
      <c r="EC4" s="1016"/>
      <c r="ED4" s="1016"/>
      <c r="EE4" s="1016"/>
      <c r="EF4" s="1016"/>
      <c r="EG4" s="1016"/>
      <c r="EH4" s="1016"/>
      <c r="EI4" s="1016"/>
      <c r="EJ4" s="1016"/>
      <c r="EK4" s="1016"/>
      <c r="EL4" s="1016"/>
      <c r="EM4" s="1016"/>
      <c r="EN4" s="1016"/>
      <c r="EO4" s="1016"/>
      <c r="EP4" s="1016"/>
      <c r="EQ4" s="1016"/>
      <c r="ER4" s="1016"/>
      <c r="ES4" s="1016"/>
      <c r="ET4" s="1016"/>
      <c r="EU4" s="1016"/>
      <c r="EV4" s="1016"/>
      <c r="EW4" s="1016"/>
      <c r="EX4" s="1016"/>
      <c r="EY4" s="1016"/>
      <c r="EZ4" s="1016"/>
      <c r="FA4" s="1016"/>
      <c r="FB4" s="1016"/>
      <c r="FC4" s="1016"/>
      <c r="FD4" s="1016"/>
      <c r="FE4" s="1016"/>
      <c r="FF4" s="1016"/>
      <c r="FG4" s="1016"/>
      <c r="FH4" s="1016"/>
      <c r="FI4" s="1016"/>
      <c r="FJ4" s="1016"/>
      <c r="FK4" s="1016"/>
      <c r="FL4" s="1016"/>
      <c r="FM4" s="1016"/>
      <c r="FN4" s="1016"/>
      <c r="FO4" s="1016"/>
      <c r="FP4" s="1016"/>
      <c r="FQ4" s="1016"/>
      <c r="FR4" s="1016"/>
      <c r="FS4" s="1016"/>
      <c r="FT4" s="1016"/>
      <c r="FU4" s="1016"/>
      <c r="FV4" s="1016"/>
      <c r="FW4" s="1016"/>
      <c r="FX4" s="1016"/>
      <c r="FY4" s="1016"/>
      <c r="FZ4" s="1016"/>
      <c r="GA4" s="1016"/>
      <c r="GB4" s="1016"/>
      <c r="GC4" s="1016"/>
      <c r="GD4" s="1016"/>
      <c r="GE4" s="1016"/>
      <c r="GF4" s="1016"/>
      <c r="GG4" s="1016"/>
      <c r="GH4" s="1016"/>
      <c r="GI4" s="1016"/>
      <c r="GJ4" s="1016"/>
      <c r="GK4" s="1016"/>
      <c r="GL4" s="1016"/>
      <c r="GM4" s="1016"/>
      <c r="GN4" s="1016"/>
      <c r="GO4" s="1016"/>
      <c r="GP4" s="1016"/>
      <c r="GQ4" s="1016"/>
      <c r="GR4" s="1016"/>
      <c r="GS4" s="1016"/>
      <c r="GT4" s="1016"/>
      <c r="GU4" s="1016"/>
      <c r="GV4" s="1016"/>
      <c r="GW4" s="1016"/>
      <c r="GX4" s="1016"/>
      <c r="GY4" s="1016"/>
      <c r="GZ4" s="1016"/>
      <c r="HA4" s="1016"/>
      <c r="HB4" s="1016"/>
      <c r="HC4" s="1016"/>
      <c r="HD4" s="1016"/>
      <c r="HE4" s="1016"/>
      <c r="HF4" s="1016"/>
      <c r="HG4" s="1016"/>
      <c r="HH4" s="1016"/>
      <c r="HI4" s="1016"/>
      <c r="HJ4" s="1016"/>
      <c r="HK4" s="1016"/>
      <c r="HL4" s="1016"/>
      <c r="HM4" s="1016"/>
      <c r="HN4" s="1016"/>
      <c r="HO4" s="1016"/>
      <c r="HP4" s="1016"/>
      <c r="HQ4" s="1016"/>
      <c r="HR4" s="1016"/>
      <c r="HS4" s="1016"/>
      <c r="HT4" s="1016"/>
      <c r="HU4" s="1016"/>
      <c r="HV4" s="1016"/>
      <c r="HW4" s="1016"/>
      <c r="HX4" s="1016"/>
      <c r="HY4" s="1016"/>
      <c r="HZ4" s="1016"/>
      <c r="IA4" s="1016"/>
      <c r="IB4" s="1016"/>
      <c r="IC4" s="1016"/>
      <c r="ID4" s="1016"/>
      <c r="IE4" s="1016"/>
      <c r="IF4" s="1016"/>
      <c r="IG4" s="1016"/>
      <c r="IH4" s="1016"/>
      <c r="II4" s="1016"/>
      <c r="IJ4" s="1016"/>
      <c r="IK4" s="1016"/>
      <c r="IL4" s="1016"/>
      <c r="IM4" s="1016"/>
      <c r="IN4" s="1016"/>
      <c r="IO4" s="1016"/>
      <c r="IP4" s="1016"/>
      <c r="IQ4" s="1016"/>
      <c r="IR4" s="1016"/>
      <c r="IS4" s="1016"/>
      <c r="IT4" s="1016"/>
      <c r="IU4" s="1016"/>
      <c r="IV4" s="1016"/>
      <c r="IW4" s="1016"/>
    </row>
    <row r="5" spans="1:257" ht="25.5" customHeight="1" x14ac:dyDescent="0.15">
      <c r="A5" s="2" t="s">
        <v>311</v>
      </c>
    </row>
    <row r="6" spans="1:257" ht="25.5" customHeight="1" x14ac:dyDescent="0.15">
      <c r="B6" s="1014" t="s">
        <v>304</v>
      </c>
      <c r="C6" s="1015"/>
      <c r="D6" s="53" t="s">
        <v>305</v>
      </c>
      <c r="E6" s="53" t="s">
        <v>306</v>
      </c>
    </row>
    <row r="7" spans="1:257" ht="36" customHeight="1" x14ac:dyDescent="0.15">
      <c r="B7" s="253" t="s">
        <v>706</v>
      </c>
      <c r="C7" s="253"/>
      <c r="D7" s="253" t="s">
        <v>302</v>
      </c>
      <c r="E7" s="254" t="s">
        <v>847</v>
      </c>
    </row>
    <row r="8" spans="1:257" ht="36" customHeight="1" x14ac:dyDescent="0.15">
      <c r="B8" s="253" t="s">
        <v>707</v>
      </c>
      <c r="C8" s="253"/>
      <c r="D8" s="253" t="s">
        <v>302</v>
      </c>
      <c r="E8" s="254" t="s">
        <v>848</v>
      </c>
    </row>
    <row r="9" spans="1:257" ht="36" customHeight="1" x14ac:dyDescent="0.15">
      <c r="B9" s="255" t="s">
        <v>708</v>
      </c>
      <c r="C9" s="253"/>
      <c r="D9" s="253" t="s">
        <v>302</v>
      </c>
      <c r="E9" s="254" t="s">
        <v>849</v>
      </c>
    </row>
    <row r="10" spans="1:257" ht="36" customHeight="1" x14ac:dyDescent="0.15">
      <c r="A10" s="129"/>
      <c r="B10" s="256"/>
      <c r="C10" s="257" t="s">
        <v>428</v>
      </c>
      <c r="D10" s="255" t="s">
        <v>302</v>
      </c>
      <c r="E10" s="258" t="s">
        <v>850</v>
      </c>
    </row>
    <row r="11" spans="1:257" x14ac:dyDescent="0.15">
      <c r="A11" s="129"/>
      <c r="B11" s="256"/>
      <c r="C11" s="259" t="s">
        <v>1001</v>
      </c>
      <c r="D11" s="260" t="s">
        <v>1002</v>
      </c>
      <c r="E11" s="261" t="s">
        <v>1010</v>
      </c>
    </row>
    <row r="12" spans="1:257" ht="36" customHeight="1" x14ac:dyDescent="0.15">
      <c r="A12" s="129"/>
      <c r="B12" s="256"/>
      <c r="C12" s="262" t="s">
        <v>429</v>
      </c>
      <c r="D12" s="253" t="s">
        <v>302</v>
      </c>
      <c r="E12" s="254" t="s">
        <v>839</v>
      </c>
    </row>
    <row r="13" spans="1:257" ht="36" customHeight="1" x14ac:dyDescent="0.15">
      <c r="A13" s="129"/>
      <c r="B13" s="263"/>
      <c r="C13" s="262" t="s">
        <v>430</v>
      </c>
      <c r="D13" s="1037" t="s">
        <v>843</v>
      </c>
      <c r="E13" s="254" t="s">
        <v>842</v>
      </c>
    </row>
    <row r="14" spans="1:257" ht="36" customHeight="1" x14ac:dyDescent="0.15">
      <c r="B14" s="264" t="s">
        <v>307</v>
      </c>
      <c r="C14" s="264"/>
      <c r="D14" s="1038"/>
      <c r="E14" s="265" t="s">
        <v>844</v>
      </c>
    </row>
    <row r="15" spans="1:257" ht="36" customHeight="1" x14ac:dyDescent="0.15">
      <c r="B15" s="1039" t="s">
        <v>552</v>
      </c>
      <c r="C15" s="1040"/>
      <c r="D15" s="253" t="s">
        <v>303</v>
      </c>
      <c r="E15" s="254" t="s">
        <v>851</v>
      </c>
    </row>
    <row r="16" spans="1:257" ht="36" customHeight="1" x14ac:dyDescent="0.15">
      <c r="B16" s="1032" t="s">
        <v>431</v>
      </c>
      <c r="C16" s="1033"/>
      <c r="D16" s="253" t="s">
        <v>303</v>
      </c>
      <c r="E16" s="254" t="s">
        <v>852</v>
      </c>
    </row>
    <row r="17" spans="1:5" ht="36" customHeight="1" x14ac:dyDescent="0.15">
      <c r="B17" s="266" t="s">
        <v>307</v>
      </c>
      <c r="C17" s="266"/>
      <c r="D17" s="266" t="s">
        <v>302</v>
      </c>
      <c r="E17" s="269" t="s">
        <v>853</v>
      </c>
    </row>
    <row r="18" spans="1:5" ht="6" customHeight="1" x14ac:dyDescent="0.15"/>
    <row r="19" spans="1:5" ht="17.25" customHeight="1" x14ac:dyDescent="0.15">
      <c r="A19" s="2" t="s">
        <v>312</v>
      </c>
    </row>
    <row r="20" spans="1:5" ht="24.75" customHeight="1" x14ac:dyDescent="0.15">
      <c r="B20" s="1034" t="s">
        <v>304</v>
      </c>
      <c r="C20" s="1035"/>
      <c r="D20" s="206" t="s">
        <v>305</v>
      </c>
      <c r="E20" s="206" t="s">
        <v>306</v>
      </c>
    </row>
    <row r="21" spans="1:5" ht="33" customHeight="1" x14ac:dyDescent="0.15">
      <c r="B21" s="262" t="s">
        <v>432</v>
      </c>
      <c r="C21" s="267"/>
      <c r="D21" s="253" t="s">
        <v>840</v>
      </c>
      <c r="E21" s="254" t="s">
        <v>1007</v>
      </c>
    </row>
    <row r="22" spans="1:5" ht="24.75" customHeight="1" x14ac:dyDescent="0.15">
      <c r="B22" s="262" t="s">
        <v>314</v>
      </c>
      <c r="C22" s="267"/>
      <c r="D22" s="253" t="s">
        <v>302</v>
      </c>
      <c r="E22" s="253" t="s">
        <v>1008</v>
      </c>
    </row>
    <row r="23" spans="1:5" ht="24.75" customHeight="1" x14ac:dyDescent="0.15">
      <c r="B23" s="262" t="s">
        <v>433</v>
      </c>
      <c r="C23" s="267"/>
      <c r="D23" s="253" t="s">
        <v>302</v>
      </c>
      <c r="E23" s="253" t="s">
        <v>1009</v>
      </c>
    </row>
    <row r="24" spans="1:5" ht="4.5" customHeight="1" x14ac:dyDescent="0.15"/>
    <row r="25" spans="1:5" ht="19.5" customHeight="1" x14ac:dyDescent="0.15">
      <c r="A25" s="2" t="s">
        <v>854</v>
      </c>
    </row>
    <row r="26" spans="1:5" ht="23.25" customHeight="1" x14ac:dyDescent="0.15">
      <c r="B26" s="1034" t="s">
        <v>304</v>
      </c>
      <c r="C26" s="1035"/>
      <c r="D26" s="206" t="s">
        <v>305</v>
      </c>
      <c r="E26" s="206" t="s">
        <v>60</v>
      </c>
    </row>
    <row r="27" spans="1:5" ht="24.75" customHeight="1" x14ac:dyDescent="0.15">
      <c r="B27" s="1041" t="s">
        <v>995</v>
      </c>
      <c r="C27" s="1042"/>
      <c r="D27" s="268"/>
      <c r="E27" s="253" t="s">
        <v>994</v>
      </c>
    </row>
    <row r="28" spans="1:5" ht="24.75" customHeight="1" x14ac:dyDescent="0.15">
      <c r="B28" s="253" t="s">
        <v>768</v>
      </c>
      <c r="C28" s="253"/>
      <c r="D28" s="268"/>
      <c r="E28" s="253" t="s">
        <v>841</v>
      </c>
    </row>
  </sheetData>
  <mergeCells count="92">
    <mergeCell ref="B3:E3"/>
    <mergeCell ref="B27:C27"/>
    <mergeCell ref="AV4:AX4"/>
    <mergeCell ref="I4:K4"/>
    <mergeCell ref="L4:N4"/>
    <mergeCell ref="O4:Q4"/>
    <mergeCell ref="R4:T4"/>
    <mergeCell ref="U4:W4"/>
    <mergeCell ref="X4:Z4"/>
    <mergeCell ref="AA4:AC4"/>
    <mergeCell ref="AD4:AF4"/>
    <mergeCell ref="AG4:AI4"/>
    <mergeCell ref="AJ4:AL4"/>
    <mergeCell ref="AM4:AO4"/>
    <mergeCell ref="AP4:AR4"/>
    <mergeCell ref="AS4:AU4"/>
    <mergeCell ref="CF4:CH4"/>
    <mergeCell ref="AY4:BA4"/>
    <mergeCell ref="BB4:BD4"/>
    <mergeCell ref="BE4:BG4"/>
    <mergeCell ref="BH4:BJ4"/>
    <mergeCell ref="BK4:BM4"/>
    <mergeCell ref="BN4:BP4"/>
    <mergeCell ref="BQ4:BS4"/>
    <mergeCell ref="BT4:BV4"/>
    <mergeCell ref="BW4:BY4"/>
    <mergeCell ref="BZ4:CB4"/>
    <mergeCell ref="CC4:CE4"/>
    <mergeCell ref="DP4:DR4"/>
    <mergeCell ref="CI4:CK4"/>
    <mergeCell ref="CL4:CN4"/>
    <mergeCell ref="CO4:CQ4"/>
    <mergeCell ref="CR4:CT4"/>
    <mergeCell ref="CU4:CW4"/>
    <mergeCell ref="CX4:CZ4"/>
    <mergeCell ref="DA4:DC4"/>
    <mergeCell ref="DD4:DF4"/>
    <mergeCell ref="DG4:DI4"/>
    <mergeCell ref="DJ4:DL4"/>
    <mergeCell ref="DM4:DO4"/>
    <mergeCell ref="EZ4:FB4"/>
    <mergeCell ref="DS4:DU4"/>
    <mergeCell ref="DV4:DX4"/>
    <mergeCell ref="DY4:EA4"/>
    <mergeCell ref="EB4:ED4"/>
    <mergeCell ref="EE4:EG4"/>
    <mergeCell ref="EH4:EJ4"/>
    <mergeCell ref="EK4:EM4"/>
    <mergeCell ref="EN4:EP4"/>
    <mergeCell ref="EQ4:ES4"/>
    <mergeCell ref="ET4:EV4"/>
    <mergeCell ref="EW4:EY4"/>
    <mergeCell ref="GG4:GI4"/>
    <mergeCell ref="GJ4:GL4"/>
    <mergeCell ref="FC4:FE4"/>
    <mergeCell ref="FF4:FH4"/>
    <mergeCell ref="FI4:FK4"/>
    <mergeCell ref="FL4:FN4"/>
    <mergeCell ref="FO4:FQ4"/>
    <mergeCell ref="FR4:FT4"/>
    <mergeCell ref="IR4:IT4"/>
    <mergeCell ref="IU4:IW4"/>
    <mergeCell ref="B6:C6"/>
    <mergeCell ref="D13:D14"/>
    <mergeCell ref="B15:C15"/>
    <mergeCell ref="HW4:HY4"/>
    <mergeCell ref="HZ4:IB4"/>
    <mergeCell ref="IC4:IE4"/>
    <mergeCell ref="IF4:IH4"/>
    <mergeCell ref="II4:IK4"/>
    <mergeCell ref="IL4:IN4"/>
    <mergeCell ref="HE4:HG4"/>
    <mergeCell ref="HH4:HJ4"/>
    <mergeCell ref="HK4:HM4"/>
    <mergeCell ref="HN4:HP4"/>
    <mergeCell ref="HQ4:HS4"/>
    <mergeCell ref="B16:C16"/>
    <mergeCell ref="B20:C20"/>
    <mergeCell ref="B26:C26"/>
    <mergeCell ref="B2:E2"/>
    <mergeCell ref="IO4:IQ4"/>
    <mergeCell ref="HT4:HV4"/>
    <mergeCell ref="GM4:GO4"/>
    <mergeCell ref="GP4:GR4"/>
    <mergeCell ref="GS4:GU4"/>
    <mergeCell ref="GV4:GX4"/>
    <mergeCell ref="GY4:HA4"/>
    <mergeCell ref="HB4:HD4"/>
    <mergeCell ref="FU4:FW4"/>
    <mergeCell ref="FX4:FZ4"/>
    <mergeCell ref="GA4:GC4"/>
    <mergeCell ref="GD4:GF4"/>
  </mergeCells>
  <phoneticPr fontId="4"/>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22"/>
  <sheetViews>
    <sheetView showGridLines="0" view="pageBreakPreview" zoomScale="85" zoomScaleNormal="100" zoomScaleSheetLayoutView="85" workbookViewId="0">
      <selection activeCell="B3" sqref="B3"/>
    </sheetView>
  </sheetViews>
  <sheetFormatPr defaultColWidth="8.625" defaultRowHeight="18" customHeight="1" x14ac:dyDescent="0.15"/>
  <cols>
    <col min="1" max="1" width="3.25" style="1" customWidth="1"/>
    <col min="2" max="2" width="4.625" style="1" customWidth="1"/>
    <col min="3" max="22" width="5.875" style="1" customWidth="1"/>
    <col min="23" max="61" width="4.625" style="1" customWidth="1"/>
    <col min="62" max="16384" width="8.625" style="1"/>
  </cols>
  <sheetData>
    <row r="1" spans="1:26" s="633" customFormat="1" ht="23.25" customHeight="1" x14ac:dyDescent="0.15">
      <c r="A1" s="632"/>
      <c r="B1" s="632" t="s">
        <v>1353</v>
      </c>
      <c r="C1" s="632"/>
      <c r="D1" s="632"/>
      <c r="E1" s="632"/>
      <c r="F1" s="632"/>
      <c r="G1" s="632"/>
      <c r="H1" s="632"/>
      <c r="I1" s="632"/>
      <c r="J1" s="632"/>
      <c r="K1" s="632"/>
      <c r="L1" s="632"/>
      <c r="M1" s="632"/>
      <c r="N1" s="632"/>
      <c r="O1" s="632"/>
      <c r="P1" s="632"/>
      <c r="Q1" s="632"/>
      <c r="R1" s="632"/>
      <c r="S1" s="632"/>
      <c r="T1" s="632"/>
      <c r="U1" s="632"/>
      <c r="V1" s="632"/>
      <c r="W1" s="632"/>
      <c r="X1" s="632"/>
      <c r="Y1" s="632"/>
      <c r="Z1" s="632"/>
    </row>
    <row r="2" spans="1:26" s="633" customFormat="1" ht="14.25" x14ac:dyDescent="0.15">
      <c r="A2" s="632"/>
      <c r="B2" s="632"/>
      <c r="C2" s="636"/>
      <c r="D2" s="632"/>
      <c r="E2" s="632"/>
      <c r="F2" s="635"/>
      <c r="G2" s="632"/>
      <c r="H2" s="632"/>
      <c r="I2" s="637"/>
      <c r="J2" s="637"/>
      <c r="K2" s="637"/>
      <c r="L2" s="637"/>
      <c r="M2" s="632"/>
      <c r="N2" s="632"/>
      <c r="O2" s="632"/>
      <c r="P2" s="632"/>
      <c r="Q2" s="632"/>
      <c r="R2" s="632"/>
      <c r="S2" s="632"/>
      <c r="T2" s="632"/>
      <c r="U2" s="632"/>
      <c r="V2" s="632"/>
      <c r="W2" s="632"/>
      <c r="X2" s="632"/>
      <c r="Y2" s="632"/>
      <c r="Z2" s="632"/>
    </row>
    <row r="3" spans="1:26" s="633" customFormat="1" ht="20.45" customHeight="1" x14ac:dyDescent="0.15">
      <c r="A3" s="632"/>
      <c r="B3" s="638" t="s">
        <v>1354</v>
      </c>
      <c r="C3" s="636"/>
      <c r="D3" s="632"/>
      <c r="E3" s="632"/>
      <c r="F3" s="635"/>
      <c r="G3" s="632"/>
      <c r="H3" s="632"/>
      <c r="I3" s="637"/>
      <c r="J3" s="637"/>
      <c r="K3" s="637"/>
      <c r="L3" s="637"/>
      <c r="M3" s="632"/>
      <c r="N3" s="632"/>
      <c r="O3" s="632"/>
      <c r="P3" s="632"/>
      <c r="Q3" s="632"/>
      <c r="R3" s="632"/>
      <c r="S3" s="632"/>
      <c r="T3" s="632"/>
      <c r="U3" s="632"/>
      <c r="V3" s="632"/>
      <c r="W3" s="632"/>
      <c r="X3" s="632"/>
      <c r="Y3" s="632"/>
      <c r="Z3" s="632"/>
    </row>
    <row r="4" spans="1:26" s="633" customFormat="1" ht="15" customHeight="1" x14ac:dyDescent="0.15">
      <c r="A4" s="632"/>
      <c r="B4" s="632"/>
      <c r="C4" s="1757" t="s">
        <v>1355</v>
      </c>
      <c r="D4" s="1757"/>
      <c r="E4" s="1757"/>
      <c r="F4" s="1757"/>
      <c r="G4" s="1757"/>
      <c r="H4" s="1757"/>
      <c r="I4" s="1757"/>
      <c r="J4" s="1757"/>
      <c r="K4" s="1757"/>
      <c r="L4" s="1757"/>
      <c r="M4" s="1757" t="s">
        <v>1262</v>
      </c>
      <c r="N4" s="1757"/>
      <c r="O4" s="1757"/>
      <c r="P4" s="1757"/>
      <c r="Q4" s="1757"/>
      <c r="R4" s="1757"/>
      <c r="S4" s="1757"/>
      <c r="T4" s="1757"/>
      <c r="U4" s="1757"/>
      <c r="V4" s="1757"/>
      <c r="W4" s="632"/>
      <c r="X4" s="632"/>
      <c r="Y4" s="632"/>
      <c r="Z4" s="632"/>
    </row>
    <row r="5" spans="1:26" s="633" customFormat="1" ht="15" customHeight="1" x14ac:dyDescent="0.15">
      <c r="A5" s="632"/>
      <c r="B5" s="632"/>
      <c r="C5" s="1757"/>
      <c r="D5" s="1757"/>
      <c r="E5" s="1757"/>
      <c r="F5" s="1757"/>
      <c r="G5" s="1757"/>
      <c r="H5" s="1757"/>
      <c r="I5" s="1757"/>
      <c r="J5" s="1757"/>
      <c r="K5" s="1757"/>
      <c r="L5" s="1757"/>
      <c r="M5" s="1757"/>
      <c r="N5" s="1757"/>
      <c r="O5" s="1757"/>
      <c r="P5" s="1757"/>
      <c r="Q5" s="1757"/>
      <c r="R5" s="1757"/>
      <c r="S5" s="1757"/>
      <c r="T5" s="1757"/>
      <c r="U5" s="1757"/>
      <c r="V5" s="1757"/>
      <c r="W5" s="632"/>
      <c r="X5" s="632"/>
      <c r="Y5" s="632"/>
      <c r="Z5" s="632"/>
    </row>
    <row r="6" spans="1:26" s="633" customFormat="1" ht="15" customHeight="1" x14ac:dyDescent="0.15">
      <c r="A6" s="632"/>
      <c r="B6" s="632"/>
      <c r="C6" s="1757"/>
      <c r="D6" s="1757"/>
      <c r="E6" s="1757"/>
      <c r="F6" s="1757"/>
      <c r="G6" s="1757"/>
      <c r="H6" s="1757"/>
      <c r="I6" s="1757"/>
      <c r="J6" s="1757"/>
      <c r="K6" s="1757"/>
      <c r="L6" s="1757"/>
      <c r="M6" s="1757"/>
      <c r="N6" s="1757"/>
      <c r="O6" s="1757"/>
      <c r="P6" s="1757"/>
      <c r="Q6" s="1757"/>
      <c r="R6" s="1757"/>
      <c r="S6" s="1757"/>
      <c r="T6" s="1757"/>
      <c r="U6" s="1757"/>
      <c r="V6" s="1757"/>
      <c r="W6" s="632"/>
      <c r="X6" s="632"/>
      <c r="Y6" s="632"/>
      <c r="Z6" s="632"/>
    </row>
    <row r="7" spans="1:26" s="633" customFormat="1" ht="24.75" customHeight="1" x14ac:dyDescent="0.15">
      <c r="A7" s="632"/>
      <c r="B7" s="632"/>
      <c r="C7" s="1756" t="s">
        <v>1263</v>
      </c>
      <c r="D7" s="1756"/>
      <c r="E7" s="1756"/>
      <c r="F7" s="1756"/>
      <c r="G7" s="1756"/>
      <c r="H7" s="1756" t="s">
        <v>1264</v>
      </c>
      <c r="I7" s="1756"/>
      <c r="J7" s="1756"/>
      <c r="K7" s="1756"/>
      <c r="L7" s="1756"/>
      <c r="M7" s="1756" t="s">
        <v>1265</v>
      </c>
      <c r="N7" s="1756"/>
      <c r="O7" s="1756"/>
      <c r="P7" s="1756"/>
      <c r="Q7" s="1756"/>
      <c r="R7" s="1756" t="s">
        <v>1266</v>
      </c>
      <c r="S7" s="1756"/>
      <c r="T7" s="1756"/>
      <c r="U7" s="1756"/>
      <c r="V7" s="1756"/>
      <c r="W7" s="632"/>
      <c r="X7" s="632"/>
      <c r="Y7" s="632"/>
      <c r="Z7" s="632"/>
    </row>
    <row r="8" spans="1:26" s="633" customFormat="1" ht="24.75" customHeight="1" x14ac:dyDescent="0.15">
      <c r="A8" s="632"/>
      <c r="B8" s="632"/>
      <c r="C8" s="1754"/>
      <c r="D8" s="1754"/>
      <c r="E8" s="1754"/>
      <c r="F8" s="1754"/>
      <c r="G8" s="1754"/>
      <c r="H8" s="1752"/>
      <c r="I8" s="1753"/>
      <c r="J8" s="640" t="s">
        <v>1267</v>
      </c>
      <c r="K8" s="1752"/>
      <c r="L8" s="1753"/>
      <c r="M8" s="1755"/>
      <c r="N8" s="1755"/>
      <c r="O8" s="1755"/>
      <c r="P8" s="1755"/>
      <c r="Q8" s="1755"/>
      <c r="R8" s="1752"/>
      <c r="S8" s="1753"/>
      <c r="T8" s="640" t="s">
        <v>1267</v>
      </c>
      <c r="U8" s="1752"/>
      <c r="V8" s="1753"/>
      <c r="W8" s="632"/>
      <c r="X8" s="632"/>
      <c r="Y8" s="632"/>
      <c r="Z8" s="632"/>
    </row>
    <row r="9" spans="1:26" s="633" customFormat="1" ht="24.75" customHeight="1" x14ac:dyDescent="0.15">
      <c r="A9" s="632"/>
      <c r="B9" s="632"/>
      <c r="C9" s="1754"/>
      <c r="D9" s="1754"/>
      <c r="E9" s="1754"/>
      <c r="F9" s="1754"/>
      <c r="G9" s="1754"/>
      <c r="H9" s="1752"/>
      <c r="I9" s="1753"/>
      <c r="J9" s="640" t="s">
        <v>1267</v>
      </c>
      <c r="K9" s="1752"/>
      <c r="L9" s="1753"/>
      <c r="M9" s="1755"/>
      <c r="N9" s="1755"/>
      <c r="O9" s="1755"/>
      <c r="P9" s="1755"/>
      <c r="Q9" s="1755"/>
      <c r="R9" s="1752"/>
      <c r="S9" s="1753"/>
      <c r="T9" s="640" t="s">
        <v>1267</v>
      </c>
      <c r="U9" s="1752"/>
      <c r="V9" s="1753"/>
      <c r="W9" s="632"/>
      <c r="X9" s="632"/>
      <c r="Y9" s="632"/>
      <c r="Z9" s="632"/>
    </row>
    <row r="10" spans="1:26" s="633" customFormat="1" ht="24.75" customHeight="1" x14ac:dyDescent="0.15">
      <c r="A10" s="632"/>
      <c r="B10" s="632"/>
      <c r="C10" s="1754"/>
      <c r="D10" s="1754"/>
      <c r="E10" s="1754"/>
      <c r="F10" s="1754"/>
      <c r="G10" s="1754"/>
      <c r="H10" s="1752"/>
      <c r="I10" s="1753"/>
      <c r="J10" s="640" t="s">
        <v>1267</v>
      </c>
      <c r="K10" s="1752"/>
      <c r="L10" s="1753"/>
      <c r="M10" s="1755"/>
      <c r="N10" s="1755"/>
      <c r="O10" s="1755"/>
      <c r="P10" s="1755"/>
      <c r="Q10" s="1755"/>
      <c r="R10" s="1752"/>
      <c r="S10" s="1753"/>
      <c r="T10" s="640" t="s">
        <v>1267</v>
      </c>
      <c r="U10" s="1752"/>
      <c r="V10" s="1753"/>
      <c r="W10" s="632"/>
      <c r="X10" s="632"/>
      <c r="Y10" s="632"/>
      <c r="Z10" s="632"/>
    </row>
    <row r="11" spans="1:26" s="633" customFormat="1" ht="24.75" customHeight="1" x14ac:dyDescent="0.15">
      <c r="A11" s="632"/>
      <c r="B11" s="632"/>
      <c r="C11" s="1754"/>
      <c r="D11" s="1754"/>
      <c r="E11" s="1754"/>
      <c r="F11" s="1754"/>
      <c r="G11" s="1754"/>
      <c r="H11" s="1752"/>
      <c r="I11" s="1753"/>
      <c r="J11" s="640" t="s">
        <v>1267</v>
      </c>
      <c r="K11" s="1752"/>
      <c r="L11" s="1753"/>
      <c r="M11" s="1755"/>
      <c r="N11" s="1755"/>
      <c r="O11" s="1755"/>
      <c r="P11" s="1755"/>
      <c r="Q11" s="1755"/>
      <c r="R11" s="1752"/>
      <c r="S11" s="1753"/>
      <c r="T11" s="640" t="s">
        <v>1267</v>
      </c>
      <c r="U11" s="1752"/>
      <c r="V11" s="1753"/>
      <c r="W11" s="632"/>
      <c r="X11" s="632"/>
      <c r="Y11" s="632"/>
      <c r="Z11" s="632"/>
    </row>
    <row r="12" spans="1:26" s="633" customFormat="1" ht="24.75" customHeight="1" x14ac:dyDescent="0.15">
      <c r="A12" s="632"/>
      <c r="B12" s="632"/>
      <c r="C12" s="1754"/>
      <c r="D12" s="1754"/>
      <c r="E12" s="1754"/>
      <c r="F12" s="1754"/>
      <c r="G12" s="1754"/>
      <c r="H12" s="1752"/>
      <c r="I12" s="1753"/>
      <c r="J12" s="640" t="s">
        <v>1267</v>
      </c>
      <c r="K12" s="1752"/>
      <c r="L12" s="1753"/>
      <c r="M12" s="1755"/>
      <c r="N12" s="1755"/>
      <c r="O12" s="1755"/>
      <c r="P12" s="1755"/>
      <c r="Q12" s="1755"/>
      <c r="R12" s="1752"/>
      <c r="S12" s="1753"/>
      <c r="T12" s="640" t="s">
        <v>1267</v>
      </c>
      <c r="U12" s="1752"/>
      <c r="V12" s="1753"/>
      <c r="W12" s="632"/>
      <c r="X12" s="632"/>
      <c r="Y12" s="632"/>
      <c r="Z12" s="632"/>
    </row>
    <row r="13" spans="1:26" s="633" customFormat="1" ht="24.75" customHeight="1" x14ac:dyDescent="0.15">
      <c r="A13" s="632"/>
      <c r="B13" s="632"/>
      <c r="C13" s="1754"/>
      <c r="D13" s="1754"/>
      <c r="E13" s="1754"/>
      <c r="F13" s="1754"/>
      <c r="G13" s="1754"/>
      <c r="H13" s="1752"/>
      <c r="I13" s="1753"/>
      <c r="J13" s="640" t="s">
        <v>1267</v>
      </c>
      <c r="K13" s="1752"/>
      <c r="L13" s="1753"/>
      <c r="M13" s="1755"/>
      <c r="N13" s="1755"/>
      <c r="O13" s="1755"/>
      <c r="P13" s="1755"/>
      <c r="Q13" s="1755"/>
      <c r="R13" s="1752"/>
      <c r="S13" s="1753"/>
      <c r="T13" s="640" t="s">
        <v>1267</v>
      </c>
      <c r="U13" s="1752"/>
      <c r="V13" s="1753"/>
      <c r="W13" s="632"/>
      <c r="X13" s="632"/>
      <c r="Y13" s="632"/>
      <c r="Z13" s="632"/>
    </row>
    <row r="14" spans="1:26" s="633" customFormat="1" ht="24.75" customHeight="1" x14ac:dyDescent="0.15">
      <c r="A14" s="632"/>
      <c r="B14" s="632"/>
      <c r="C14" s="1754"/>
      <c r="D14" s="1754"/>
      <c r="E14" s="1754"/>
      <c r="F14" s="1754"/>
      <c r="G14" s="1754"/>
      <c r="H14" s="1752"/>
      <c r="I14" s="1753"/>
      <c r="J14" s="640" t="s">
        <v>1267</v>
      </c>
      <c r="K14" s="1752"/>
      <c r="L14" s="1753"/>
      <c r="M14" s="1755"/>
      <c r="N14" s="1755"/>
      <c r="O14" s="1755"/>
      <c r="P14" s="1755"/>
      <c r="Q14" s="1755"/>
      <c r="R14" s="1752"/>
      <c r="S14" s="1753"/>
      <c r="T14" s="640" t="s">
        <v>1267</v>
      </c>
      <c r="U14" s="1752"/>
      <c r="V14" s="1753"/>
      <c r="W14" s="632"/>
      <c r="X14" s="632"/>
      <c r="Y14" s="632"/>
      <c r="Z14" s="632"/>
    </row>
    <row r="15" spans="1:26" s="633" customFormat="1" ht="24.75" customHeight="1" x14ac:dyDescent="0.15">
      <c r="A15" s="632"/>
      <c r="B15" s="632"/>
      <c r="C15" s="1754"/>
      <c r="D15" s="1754"/>
      <c r="E15" s="1754"/>
      <c r="F15" s="1754"/>
      <c r="G15" s="1754"/>
      <c r="H15" s="1752"/>
      <c r="I15" s="1753"/>
      <c r="J15" s="640" t="s">
        <v>1267</v>
      </c>
      <c r="K15" s="1752"/>
      <c r="L15" s="1753"/>
      <c r="M15" s="1755"/>
      <c r="N15" s="1755"/>
      <c r="O15" s="1755"/>
      <c r="P15" s="1755"/>
      <c r="Q15" s="1755"/>
      <c r="R15" s="1752"/>
      <c r="S15" s="1753"/>
      <c r="T15" s="640" t="s">
        <v>1267</v>
      </c>
      <c r="U15" s="1752"/>
      <c r="V15" s="1753"/>
      <c r="W15" s="632"/>
      <c r="X15" s="632"/>
      <c r="Y15" s="632"/>
      <c r="Z15" s="632"/>
    </row>
    <row r="16" spans="1:26" s="633" customFormat="1" ht="31.5" customHeight="1" x14ac:dyDescent="0.15">
      <c r="A16" s="632"/>
      <c r="B16" s="632"/>
      <c r="C16" s="1754"/>
      <c r="D16" s="1754"/>
      <c r="E16" s="1754"/>
      <c r="F16" s="1754"/>
      <c r="G16" s="1754"/>
      <c r="H16" s="1752"/>
      <c r="I16" s="1753"/>
      <c r="J16" s="640" t="s">
        <v>1267</v>
      </c>
      <c r="K16" s="1752"/>
      <c r="L16" s="1753"/>
      <c r="M16" s="1755"/>
      <c r="N16" s="1755"/>
      <c r="O16" s="1755"/>
      <c r="P16" s="1755"/>
      <c r="Q16" s="1755"/>
      <c r="R16" s="1752"/>
      <c r="S16" s="1753"/>
      <c r="T16" s="640" t="s">
        <v>1267</v>
      </c>
      <c r="U16" s="1752"/>
      <c r="V16" s="1753"/>
      <c r="W16" s="632"/>
      <c r="X16" s="632"/>
      <c r="Y16" s="632"/>
      <c r="Z16" s="632"/>
    </row>
    <row r="17" spans="1:26" s="633" customFormat="1" ht="24.75" customHeight="1" x14ac:dyDescent="0.15">
      <c r="A17" s="632"/>
      <c r="B17" s="632"/>
      <c r="C17" s="1754"/>
      <c r="D17" s="1754"/>
      <c r="E17" s="1754"/>
      <c r="F17" s="1754"/>
      <c r="G17" s="1754"/>
      <c r="H17" s="1752"/>
      <c r="I17" s="1753"/>
      <c r="J17" s="640" t="s">
        <v>1267</v>
      </c>
      <c r="K17" s="1752"/>
      <c r="L17" s="1753"/>
      <c r="M17" s="1755"/>
      <c r="N17" s="1755"/>
      <c r="O17" s="1755"/>
      <c r="P17" s="1755"/>
      <c r="Q17" s="1755"/>
      <c r="R17" s="1752"/>
      <c r="S17" s="1753"/>
      <c r="T17" s="640" t="s">
        <v>1267</v>
      </c>
      <c r="U17" s="1752"/>
      <c r="V17" s="1753"/>
      <c r="W17" s="632"/>
      <c r="X17" s="632"/>
      <c r="Y17" s="632"/>
      <c r="Z17" s="632"/>
    </row>
    <row r="18" spans="1:26" s="633" customFormat="1" ht="24.75" customHeight="1" x14ac:dyDescent="0.15">
      <c r="A18" s="632"/>
      <c r="B18" s="632"/>
      <c r="C18" s="1754"/>
      <c r="D18" s="1754"/>
      <c r="E18" s="1754"/>
      <c r="F18" s="1754"/>
      <c r="G18" s="1754"/>
      <c r="H18" s="1752"/>
      <c r="I18" s="1753"/>
      <c r="J18" s="640" t="s">
        <v>1267</v>
      </c>
      <c r="K18" s="1752"/>
      <c r="L18" s="1753"/>
      <c r="M18" s="1755"/>
      <c r="N18" s="1755"/>
      <c r="O18" s="1755"/>
      <c r="P18" s="1755"/>
      <c r="Q18" s="1755"/>
      <c r="R18" s="1752"/>
      <c r="S18" s="1753"/>
      <c r="T18" s="640" t="s">
        <v>1267</v>
      </c>
      <c r="U18" s="1752"/>
      <c r="V18" s="1753"/>
      <c r="W18" s="632"/>
      <c r="X18" s="632"/>
      <c r="Y18" s="632"/>
      <c r="Z18" s="632"/>
    </row>
    <row r="19" spans="1:26" s="633" customFormat="1" ht="24.75" customHeight="1" x14ac:dyDescent="0.15">
      <c r="A19" s="632"/>
      <c r="B19" s="632"/>
      <c r="C19" s="1754"/>
      <c r="D19" s="1754"/>
      <c r="E19" s="1754"/>
      <c r="F19" s="1754"/>
      <c r="G19" s="1754"/>
      <c r="H19" s="1752"/>
      <c r="I19" s="1753"/>
      <c r="J19" s="640" t="s">
        <v>1267</v>
      </c>
      <c r="K19" s="1752"/>
      <c r="L19" s="1753"/>
      <c r="M19" s="1755"/>
      <c r="N19" s="1755"/>
      <c r="O19" s="1755"/>
      <c r="P19" s="1755"/>
      <c r="Q19" s="1755"/>
      <c r="R19" s="1752"/>
      <c r="S19" s="1753"/>
      <c r="T19" s="640" t="s">
        <v>1267</v>
      </c>
      <c r="U19" s="1752"/>
      <c r="V19" s="1753"/>
      <c r="W19" s="632"/>
      <c r="X19" s="632"/>
      <c r="Y19" s="632"/>
      <c r="Z19" s="632"/>
    </row>
    <row r="20" spans="1:26" s="633" customFormat="1" ht="24.75" customHeight="1" x14ac:dyDescent="0.15">
      <c r="A20" s="632"/>
      <c r="B20" s="632"/>
      <c r="C20" s="641" t="s">
        <v>1356</v>
      </c>
      <c r="D20" s="805"/>
      <c r="E20" s="805"/>
      <c r="F20" s="805"/>
      <c r="G20" s="805"/>
      <c r="H20" s="806"/>
      <c r="I20" s="806"/>
      <c r="J20" s="807"/>
      <c r="K20" s="806"/>
      <c r="L20" s="806"/>
      <c r="M20" s="808"/>
      <c r="N20" s="808"/>
      <c r="O20" s="808"/>
      <c r="P20" s="808"/>
      <c r="Q20" s="808"/>
      <c r="R20" s="806"/>
      <c r="S20" s="806"/>
      <c r="T20" s="807"/>
      <c r="U20" s="806"/>
      <c r="V20" s="806"/>
      <c r="W20" s="632"/>
      <c r="X20" s="632"/>
      <c r="Y20" s="632"/>
      <c r="Z20" s="632"/>
    </row>
    <row r="21" spans="1:26" s="633" customFormat="1" ht="15" customHeight="1" x14ac:dyDescent="0.15">
      <c r="A21" s="632"/>
      <c r="B21" s="632"/>
      <c r="C21" s="641" t="s">
        <v>1357</v>
      </c>
      <c r="D21" s="632"/>
      <c r="E21" s="632"/>
      <c r="F21" s="632"/>
      <c r="G21" s="632"/>
      <c r="H21" s="632"/>
      <c r="I21" s="632"/>
      <c r="J21" s="632"/>
      <c r="K21" s="632"/>
      <c r="L21" s="632"/>
      <c r="M21" s="632"/>
      <c r="N21" s="632"/>
      <c r="O21" s="632"/>
      <c r="P21" s="632"/>
      <c r="Q21" s="632"/>
      <c r="R21" s="632"/>
      <c r="S21" s="632"/>
      <c r="T21" s="632"/>
      <c r="U21" s="632"/>
      <c r="V21" s="632"/>
      <c r="W21" s="632"/>
      <c r="X21" s="632"/>
      <c r="Y21" s="632"/>
      <c r="Z21" s="632"/>
    </row>
    <row r="22" spans="1:26" s="639" customFormat="1" ht="15" customHeight="1" x14ac:dyDescent="0.15">
      <c r="A22" s="638"/>
      <c r="B22" s="638"/>
      <c r="C22" s="641"/>
      <c r="D22" s="638"/>
      <c r="E22" s="638"/>
      <c r="F22" s="638"/>
      <c r="G22" s="638"/>
      <c r="H22" s="638"/>
      <c r="I22" s="638"/>
      <c r="J22" s="638"/>
      <c r="K22" s="638"/>
      <c r="L22" s="638"/>
      <c r="M22" s="638"/>
      <c r="N22" s="638"/>
      <c r="O22" s="638"/>
      <c r="P22" s="638"/>
      <c r="Q22" s="638"/>
      <c r="R22" s="638"/>
      <c r="S22" s="638"/>
      <c r="T22" s="638"/>
      <c r="U22" s="638"/>
      <c r="V22" s="638"/>
      <c r="W22" s="638"/>
      <c r="X22" s="638"/>
      <c r="Y22" s="638"/>
      <c r="Z22" s="638"/>
    </row>
  </sheetData>
  <dataConsolidate/>
  <mergeCells count="78">
    <mergeCell ref="U19:V19"/>
    <mergeCell ref="C18:G18"/>
    <mergeCell ref="H18:I18"/>
    <mergeCell ref="K18:L18"/>
    <mergeCell ref="M18:Q18"/>
    <mergeCell ref="R18:S18"/>
    <mergeCell ref="U18:V18"/>
    <mergeCell ref="C19:G19"/>
    <mergeCell ref="H19:I19"/>
    <mergeCell ref="K19:L19"/>
    <mergeCell ref="M19:Q19"/>
    <mergeCell ref="R19:S19"/>
    <mergeCell ref="U17:V17"/>
    <mergeCell ref="C16:G16"/>
    <mergeCell ref="H16:I16"/>
    <mergeCell ref="K16:L16"/>
    <mergeCell ref="M16:Q16"/>
    <mergeCell ref="R16:S16"/>
    <mergeCell ref="U16:V16"/>
    <mergeCell ref="C17:G17"/>
    <mergeCell ref="H17:I17"/>
    <mergeCell ref="K17:L17"/>
    <mergeCell ref="M17:Q17"/>
    <mergeCell ref="R17:S17"/>
    <mergeCell ref="U15:V15"/>
    <mergeCell ref="C14:G14"/>
    <mergeCell ref="H14:I14"/>
    <mergeCell ref="K14:L14"/>
    <mergeCell ref="M14:Q14"/>
    <mergeCell ref="R14:S14"/>
    <mergeCell ref="U14:V14"/>
    <mergeCell ref="C15:G15"/>
    <mergeCell ref="H15:I15"/>
    <mergeCell ref="K15:L15"/>
    <mergeCell ref="M15:Q15"/>
    <mergeCell ref="R15:S15"/>
    <mergeCell ref="U13:V13"/>
    <mergeCell ref="C12:G12"/>
    <mergeCell ref="H12:I12"/>
    <mergeCell ref="K12:L12"/>
    <mergeCell ref="M12:Q12"/>
    <mergeCell ref="R12:S12"/>
    <mergeCell ref="U12:V12"/>
    <mergeCell ref="C13:G13"/>
    <mergeCell ref="H13:I13"/>
    <mergeCell ref="K13:L13"/>
    <mergeCell ref="M13:Q13"/>
    <mergeCell ref="R13:S13"/>
    <mergeCell ref="M9:Q9"/>
    <mergeCell ref="R9:S9"/>
    <mergeCell ref="U11:V11"/>
    <mergeCell ref="C10:G10"/>
    <mergeCell ref="H10:I10"/>
    <mergeCell ref="K10:L10"/>
    <mergeCell ref="M10:Q10"/>
    <mergeCell ref="R10:S10"/>
    <mergeCell ref="U10:V10"/>
    <mergeCell ref="C11:G11"/>
    <mergeCell ref="H11:I11"/>
    <mergeCell ref="K11:L11"/>
    <mergeCell ref="M11:Q11"/>
    <mergeCell ref="R11:S11"/>
    <mergeCell ref="C4:L6"/>
    <mergeCell ref="M4:V6"/>
    <mergeCell ref="U9:V9"/>
    <mergeCell ref="C7:G7"/>
    <mergeCell ref="H7:L7"/>
    <mergeCell ref="M7:Q7"/>
    <mergeCell ref="R7:V7"/>
    <mergeCell ref="C8:G8"/>
    <mergeCell ref="H8:I8"/>
    <mergeCell ref="K8:L8"/>
    <mergeCell ref="M8:Q8"/>
    <mergeCell ref="R8:S8"/>
    <mergeCell ref="U8:V8"/>
    <mergeCell ref="C9:G9"/>
    <mergeCell ref="H9:I9"/>
    <mergeCell ref="K9:L9"/>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3"/>
  <sheetViews>
    <sheetView showGridLines="0" view="pageBreakPreview" zoomScale="85" zoomScaleNormal="100" zoomScaleSheetLayoutView="85" workbookViewId="0">
      <selection activeCell="AA41" sqref="AA41"/>
    </sheetView>
  </sheetViews>
  <sheetFormatPr defaultColWidth="8.625" defaultRowHeight="18" customHeight="1" x14ac:dyDescent="0.15"/>
  <cols>
    <col min="1" max="1" width="3.25" style="379" customWidth="1"/>
    <col min="2" max="4" width="5.875" style="379" customWidth="1"/>
    <col min="5" max="14" width="5.625" style="379" customWidth="1"/>
    <col min="15" max="15" width="4.125" style="379" customWidth="1"/>
    <col min="16" max="16" width="3" style="379" customWidth="1"/>
    <col min="17" max="17" width="2.625" style="379" customWidth="1"/>
    <col min="18" max="18" width="2.25" style="379" customWidth="1"/>
    <col min="19" max="20" width="4.25" style="379" customWidth="1"/>
    <col min="21" max="72" width="4.625" style="379" customWidth="1"/>
    <col min="73" max="16384" width="8.625" style="379"/>
  </cols>
  <sheetData>
    <row r="1" spans="1:37" s="644" customFormat="1" ht="15" customHeight="1" x14ac:dyDescent="0.15">
      <c r="A1" s="642"/>
      <c r="B1" s="642"/>
      <c r="C1" s="643"/>
      <c r="D1" s="643"/>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row>
    <row r="2" spans="1:37" ht="18" customHeight="1" x14ac:dyDescent="0.15">
      <c r="A2" s="468"/>
      <c r="B2" s="642" t="s">
        <v>1358</v>
      </c>
      <c r="C2" s="619"/>
      <c r="D2" s="619"/>
      <c r="E2" s="619"/>
      <c r="F2" s="619"/>
      <c r="G2" s="645"/>
      <c r="H2" s="645"/>
      <c r="I2" s="645"/>
      <c r="J2" s="645"/>
      <c r="M2" s="619"/>
      <c r="N2" s="619"/>
      <c r="O2" s="619"/>
      <c r="P2" s="619"/>
      <c r="Q2" s="619"/>
    </row>
    <row r="3" spans="1:37" s="380" customFormat="1" ht="26.25" customHeight="1" x14ac:dyDescent="0.15">
      <c r="B3" s="1550" t="s">
        <v>29</v>
      </c>
      <c r="C3" s="1681"/>
      <c r="D3" s="1560"/>
      <c r="E3" s="1812" t="s">
        <v>1270</v>
      </c>
      <c r="F3" s="1813"/>
      <c r="G3" s="1812" t="s">
        <v>1271</v>
      </c>
      <c r="H3" s="1813"/>
      <c r="I3" s="1812" t="s">
        <v>1272</v>
      </c>
      <c r="J3" s="1813"/>
      <c r="K3" s="1812" t="s">
        <v>1273</v>
      </c>
      <c r="L3" s="1813"/>
      <c r="M3" s="1812" t="s">
        <v>1274</v>
      </c>
      <c r="N3" s="1813"/>
      <c r="O3" s="1550" t="s">
        <v>38</v>
      </c>
      <c r="P3" s="1681"/>
      <c r="Q3" s="1681"/>
      <c r="R3" s="1560"/>
      <c r="S3" s="1550" t="s">
        <v>1275</v>
      </c>
      <c r="T3" s="1681"/>
      <c r="U3" s="1560"/>
      <c r="V3" s="1550" t="s">
        <v>1276</v>
      </c>
      <c r="W3" s="1681"/>
      <c r="X3" s="1560"/>
      <c r="Y3" s="1550" t="s">
        <v>1277</v>
      </c>
      <c r="Z3" s="1681"/>
      <c r="AA3" s="1560"/>
      <c r="AB3" s="1550" t="s">
        <v>1278</v>
      </c>
      <c r="AC3" s="1681"/>
      <c r="AD3" s="1560"/>
      <c r="AE3" s="1550" t="s">
        <v>1279</v>
      </c>
      <c r="AF3" s="1681"/>
      <c r="AG3" s="1560"/>
      <c r="AH3" s="1550" t="s">
        <v>93</v>
      </c>
      <c r="AI3" s="1681"/>
      <c r="AJ3" s="1681"/>
      <c r="AK3" s="1560"/>
    </row>
    <row r="4" spans="1:37" s="380" customFormat="1" ht="37.9" customHeight="1" x14ac:dyDescent="0.15">
      <c r="B4" s="1561"/>
      <c r="C4" s="1682"/>
      <c r="D4" s="1562"/>
      <c r="E4" s="1814"/>
      <c r="F4" s="1815"/>
      <c r="G4" s="1814"/>
      <c r="H4" s="1815"/>
      <c r="I4" s="1814"/>
      <c r="J4" s="1815"/>
      <c r="K4" s="1814"/>
      <c r="L4" s="1815"/>
      <c r="M4" s="1814"/>
      <c r="N4" s="1815"/>
      <c r="O4" s="1561"/>
      <c r="P4" s="1682"/>
      <c r="Q4" s="1682"/>
      <c r="R4" s="1562"/>
      <c r="S4" s="1561"/>
      <c r="T4" s="1682"/>
      <c r="U4" s="1562"/>
      <c r="V4" s="1561"/>
      <c r="W4" s="1682"/>
      <c r="X4" s="1562"/>
      <c r="Y4" s="1561"/>
      <c r="Z4" s="1682"/>
      <c r="AA4" s="1562"/>
      <c r="AB4" s="1561"/>
      <c r="AC4" s="1682"/>
      <c r="AD4" s="1562"/>
      <c r="AE4" s="1561"/>
      <c r="AF4" s="1682"/>
      <c r="AG4" s="1562"/>
      <c r="AH4" s="1561"/>
      <c r="AI4" s="1682"/>
      <c r="AJ4" s="1682"/>
      <c r="AK4" s="1562"/>
    </row>
    <row r="5" spans="1:37" s="380" customFormat="1" ht="18.600000000000001" customHeight="1" x14ac:dyDescent="0.15">
      <c r="B5" s="1550" t="s">
        <v>1280</v>
      </c>
      <c r="C5" s="1681"/>
      <c r="D5" s="1560"/>
      <c r="E5" s="2147">
        <f>'様式第１－３別葉ｃ'!E5</f>
        <v>0</v>
      </c>
      <c r="F5" s="2148"/>
      <c r="G5" s="2147">
        <f>'様式第１－３別葉ｃ'!G5</f>
        <v>0</v>
      </c>
      <c r="H5" s="2148"/>
      <c r="I5" s="2147">
        <f>'様式第１－３別葉ｃ'!I5</f>
        <v>0</v>
      </c>
      <c r="J5" s="2148"/>
      <c r="K5" s="2147">
        <f>'様式第１－３別葉ｃ'!K5</f>
        <v>0</v>
      </c>
      <c r="L5" s="2148"/>
      <c r="M5" s="2147">
        <f>'様式第１－３別葉ｃ'!M5</f>
        <v>0</v>
      </c>
      <c r="N5" s="2148"/>
      <c r="O5" s="2151">
        <v>800</v>
      </c>
      <c r="P5" s="2152"/>
      <c r="Q5" s="2155" t="s">
        <v>507</v>
      </c>
      <c r="R5" s="2156"/>
      <c r="S5" s="1787">
        <f>E5*O5/10</f>
        <v>0</v>
      </c>
      <c r="T5" s="1788"/>
      <c r="U5" s="1789"/>
      <c r="V5" s="1787">
        <f>G5*O5/10</f>
        <v>0</v>
      </c>
      <c r="W5" s="1788"/>
      <c r="X5" s="1789"/>
      <c r="Y5" s="1787">
        <f>I5*O5/10</f>
        <v>0</v>
      </c>
      <c r="Z5" s="1788"/>
      <c r="AA5" s="1789"/>
      <c r="AB5" s="1787">
        <f>K5*O5/10</f>
        <v>0</v>
      </c>
      <c r="AC5" s="1788"/>
      <c r="AD5" s="1789"/>
      <c r="AE5" s="1787">
        <f>M5*O5/10</f>
        <v>0</v>
      </c>
      <c r="AF5" s="1788"/>
      <c r="AG5" s="1789"/>
      <c r="AH5" s="2159"/>
      <c r="AI5" s="2160"/>
      <c r="AJ5" s="2160"/>
      <c r="AK5" s="2161"/>
    </row>
    <row r="6" spans="1:37" s="380" customFormat="1" ht="18.600000000000001" customHeight="1" x14ac:dyDescent="0.15">
      <c r="B6" s="1561"/>
      <c r="C6" s="1682"/>
      <c r="D6" s="1562"/>
      <c r="E6" s="2149"/>
      <c r="F6" s="2150"/>
      <c r="G6" s="2149"/>
      <c r="H6" s="2150"/>
      <c r="I6" s="2149"/>
      <c r="J6" s="2150"/>
      <c r="K6" s="2149"/>
      <c r="L6" s="2150"/>
      <c r="M6" s="2149"/>
      <c r="N6" s="2150"/>
      <c r="O6" s="2153"/>
      <c r="P6" s="2154"/>
      <c r="Q6" s="2157"/>
      <c r="R6" s="2158"/>
      <c r="S6" s="1804"/>
      <c r="T6" s="1805"/>
      <c r="U6" s="1806"/>
      <c r="V6" s="1804"/>
      <c r="W6" s="1805"/>
      <c r="X6" s="1806"/>
      <c r="Y6" s="1804"/>
      <c r="Z6" s="1805"/>
      <c r="AA6" s="1806"/>
      <c r="AB6" s="1804"/>
      <c r="AC6" s="1805"/>
      <c r="AD6" s="1806"/>
      <c r="AE6" s="1804"/>
      <c r="AF6" s="1805"/>
      <c r="AG6" s="1806"/>
      <c r="AH6" s="2162"/>
      <c r="AI6" s="2163"/>
      <c r="AJ6" s="2163"/>
      <c r="AK6" s="2164"/>
    </row>
    <row r="7" spans="1:37" s="380" customFormat="1" ht="18.600000000000001" customHeight="1" x14ac:dyDescent="0.15">
      <c r="B7" s="1550" t="s">
        <v>1281</v>
      </c>
      <c r="C7" s="1681"/>
      <c r="D7" s="1560"/>
      <c r="E7" s="2147">
        <f>'様式第１－３別葉ｃ'!E7</f>
        <v>0</v>
      </c>
      <c r="F7" s="2148"/>
      <c r="G7" s="2147">
        <f>'様式第１－３別葉ｃ'!G7</f>
        <v>0</v>
      </c>
      <c r="H7" s="2148"/>
      <c r="I7" s="2147">
        <f>'様式第１－３別葉ｃ'!I7</f>
        <v>0</v>
      </c>
      <c r="J7" s="2148"/>
      <c r="K7" s="2147">
        <f>'様式第１－３別葉ｃ'!K7</f>
        <v>0</v>
      </c>
      <c r="L7" s="2148"/>
      <c r="M7" s="2147">
        <f>'様式第１－３別葉ｃ'!M7</f>
        <v>0</v>
      </c>
      <c r="N7" s="2148"/>
      <c r="O7" s="2151">
        <v>4000</v>
      </c>
      <c r="P7" s="2152"/>
      <c r="Q7" s="2155" t="s">
        <v>507</v>
      </c>
      <c r="R7" s="2156"/>
      <c r="S7" s="1787">
        <f>E7*O7/10</f>
        <v>0</v>
      </c>
      <c r="T7" s="1788"/>
      <c r="U7" s="1789"/>
      <c r="V7" s="1787">
        <f>G7*O7/10</f>
        <v>0</v>
      </c>
      <c r="W7" s="1788"/>
      <c r="X7" s="1789"/>
      <c r="Y7" s="1787">
        <f>I7*O7/10</f>
        <v>0</v>
      </c>
      <c r="Z7" s="1788"/>
      <c r="AA7" s="1789"/>
      <c r="AB7" s="1787">
        <f>K7*O7/10</f>
        <v>0</v>
      </c>
      <c r="AC7" s="1788"/>
      <c r="AD7" s="1789"/>
      <c r="AE7" s="1787">
        <f>M7*O7/10</f>
        <v>0</v>
      </c>
      <c r="AF7" s="1788"/>
      <c r="AG7" s="1789"/>
      <c r="AH7" s="2159"/>
      <c r="AI7" s="2160"/>
      <c r="AJ7" s="2160"/>
      <c r="AK7" s="2161"/>
    </row>
    <row r="8" spans="1:37" s="380" customFormat="1" ht="18.600000000000001" customHeight="1" x14ac:dyDescent="0.15">
      <c r="B8" s="1561"/>
      <c r="C8" s="1682"/>
      <c r="D8" s="1562"/>
      <c r="E8" s="2149"/>
      <c r="F8" s="2150"/>
      <c r="G8" s="2149"/>
      <c r="H8" s="2150"/>
      <c r="I8" s="2149"/>
      <c r="J8" s="2150"/>
      <c r="K8" s="2149"/>
      <c r="L8" s="2150"/>
      <c r="M8" s="2149"/>
      <c r="N8" s="2150"/>
      <c r="O8" s="2153"/>
      <c r="P8" s="2154"/>
      <c r="Q8" s="2157"/>
      <c r="R8" s="2158"/>
      <c r="S8" s="1804"/>
      <c r="T8" s="1805"/>
      <c r="U8" s="1806"/>
      <c r="V8" s="1804"/>
      <c r="W8" s="1805"/>
      <c r="X8" s="1806"/>
      <c r="Y8" s="1804"/>
      <c r="Z8" s="1805"/>
      <c r="AA8" s="1806"/>
      <c r="AB8" s="1804"/>
      <c r="AC8" s="1805"/>
      <c r="AD8" s="1806"/>
      <c r="AE8" s="1804"/>
      <c r="AF8" s="1805"/>
      <c r="AG8" s="1806"/>
      <c r="AH8" s="2162"/>
      <c r="AI8" s="2163"/>
      <c r="AJ8" s="2163"/>
      <c r="AK8" s="2164"/>
    </row>
    <row r="9" spans="1:37" s="380" customFormat="1" ht="18.600000000000001" customHeight="1" x14ac:dyDescent="0.15">
      <c r="B9" s="1550" t="s">
        <v>1282</v>
      </c>
      <c r="C9" s="1681"/>
      <c r="D9" s="1560"/>
      <c r="E9" s="2147">
        <f>'様式第１－３別葉ｃ'!E9</f>
        <v>0</v>
      </c>
      <c r="F9" s="2148"/>
      <c r="G9" s="2147">
        <f>'様式第１－３別葉ｃ'!G9</f>
        <v>0</v>
      </c>
      <c r="H9" s="2148"/>
      <c r="I9" s="2147">
        <f>'様式第１－３別葉ｃ'!I9</f>
        <v>0</v>
      </c>
      <c r="J9" s="2148"/>
      <c r="K9" s="2147">
        <f>'様式第１－３別葉ｃ'!K9</f>
        <v>0</v>
      </c>
      <c r="L9" s="2148"/>
      <c r="M9" s="2147">
        <f>'様式第１－３別葉ｃ'!M9</f>
        <v>0</v>
      </c>
      <c r="N9" s="2148"/>
      <c r="O9" s="2151">
        <v>8000</v>
      </c>
      <c r="P9" s="2152"/>
      <c r="Q9" s="2155" t="s">
        <v>507</v>
      </c>
      <c r="R9" s="2156"/>
      <c r="S9" s="1787">
        <f>E9*O9/10</f>
        <v>0</v>
      </c>
      <c r="T9" s="1788"/>
      <c r="U9" s="1789"/>
      <c r="V9" s="2165">
        <f>G9*O9/10</f>
        <v>0</v>
      </c>
      <c r="W9" s="2166"/>
      <c r="X9" s="2167"/>
      <c r="Y9" s="1787">
        <f>I9*O9/10</f>
        <v>0</v>
      </c>
      <c r="Z9" s="1788"/>
      <c r="AA9" s="1789"/>
      <c r="AB9" s="1787">
        <f>K9*O9/10</f>
        <v>0</v>
      </c>
      <c r="AC9" s="1788"/>
      <c r="AD9" s="1789"/>
      <c r="AE9" s="1787">
        <f>M9*O9/10</f>
        <v>0</v>
      </c>
      <c r="AF9" s="1788"/>
      <c r="AG9" s="1789"/>
      <c r="AH9" s="2159"/>
      <c r="AI9" s="2160"/>
      <c r="AJ9" s="2160"/>
      <c r="AK9" s="2161"/>
    </row>
    <row r="10" spans="1:37" s="380" customFormat="1" ht="18.600000000000001" customHeight="1" x14ac:dyDescent="0.15">
      <c r="B10" s="1561"/>
      <c r="C10" s="1682"/>
      <c r="D10" s="1562"/>
      <c r="E10" s="2149"/>
      <c r="F10" s="2150"/>
      <c r="G10" s="2149"/>
      <c r="H10" s="2150"/>
      <c r="I10" s="2149"/>
      <c r="J10" s="2150"/>
      <c r="K10" s="2149"/>
      <c r="L10" s="2150"/>
      <c r="M10" s="2149"/>
      <c r="N10" s="2150"/>
      <c r="O10" s="2153"/>
      <c r="P10" s="2154"/>
      <c r="Q10" s="2157"/>
      <c r="R10" s="2158"/>
      <c r="S10" s="1804"/>
      <c r="T10" s="1805"/>
      <c r="U10" s="1806"/>
      <c r="V10" s="2168"/>
      <c r="W10" s="2169"/>
      <c r="X10" s="2170"/>
      <c r="Y10" s="1804"/>
      <c r="Z10" s="1805"/>
      <c r="AA10" s="1806"/>
      <c r="AB10" s="1804"/>
      <c r="AC10" s="1805"/>
      <c r="AD10" s="1806"/>
      <c r="AE10" s="1804"/>
      <c r="AF10" s="1805"/>
      <c r="AG10" s="1806"/>
      <c r="AH10" s="2162"/>
      <c r="AI10" s="2163"/>
      <c r="AJ10" s="2163"/>
      <c r="AK10" s="2164"/>
    </row>
    <row r="11" spans="1:37" s="380" customFormat="1" ht="18.600000000000001" customHeight="1" x14ac:dyDescent="0.15">
      <c r="B11" s="1550" t="s">
        <v>1283</v>
      </c>
      <c r="C11" s="1681"/>
      <c r="D11" s="1560"/>
      <c r="E11" s="2147">
        <f>'様式第１－３別葉ｃ'!E11</f>
        <v>0</v>
      </c>
      <c r="F11" s="2148"/>
      <c r="G11" s="2147">
        <f>'様式第１－３別葉ｃ'!G11</f>
        <v>0</v>
      </c>
      <c r="H11" s="2148"/>
      <c r="I11" s="2147">
        <f>'様式第１－３別葉ｃ'!I11</f>
        <v>0</v>
      </c>
      <c r="J11" s="2148"/>
      <c r="K11" s="2147">
        <f>'様式第１－３別葉ｃ'!K11</f>
        <v>0</v>
      </c>
      <c r="L11" s="2148"/>
      <c r="M11" s="2147">
        <f>'様式第１－３別葉ｃ'!M11</f>
        <v>0</v>
      </c>
      <c r="N11" s="2148"/>
      <c r="O11" s="2151">
        <v>3000</v>
      </c>
      <c r="P11" s="2152"/>
      <c r="Q11" s="2155" t="s">
        <v>507</v>
      </c>
      <c r="R11" s="2156"/>
      <c r="S11" s="1787">
        <f>E11*O11/10</f>
        <v>0</v>
      </c>
      <c r="T11" s="1788"/>
      <c r="U11" s="1789"/>
      <c r="V11" s="1787">
        <f>G11*O11/10</f>
        <v>0</v>
      </c>
      <c r="W11" s="1788"/>
      <c r="X11" s="1789"/>
      <c r="Y11" s="1787">
        <f>I11*O11/10</f>
        <v>0</v>
      </c>
      <c r="Z11" s="1788"/>
      <c r="AA11" s="1789"/>
      <c r="AB11" s="1787">
        <f>K11*O11/10</f>
        <v>0</v>
      </c>
      <c r="AC11" s="1788"/>
      <c r="AD11" s="1789"/>
      <c r="AE11" s="1787">
        <f>M11*O11/10</f>
        <v>0</v>
      </c>
      <c r="AF11" s="1788"/>
      <c r="AG11" s="1789"/>
      <c r="AH11" s="2159"/>
      <c r="AI11" s="2160"/>
      <c r="AJ11" s="2160"/>
      <c r="AK11" s="2161"/>
    </row>
    <row r="12" spans="1:37" s="380" customFormat="1" ht="18.600000000000001" customHeight="1" x14ac:dyDescent="0.15">
      <c r="B12" s="1561"/>
      <c r="C12" s="1682"/>
      <c r="D12" s="1562"/>
      <c r="E12" s="2149"/>
      <c r="F12" s="2150"/>
      <c r="G12" s="2149"/>
      <c r="H12" s="2150"/>
      <c r="I12" s="2149"/>
      <c r="J12" s="2150"/>
      <c r="K12" s="2149"/>
      <c r="L12" s="2150"/>
      <c r="M12" s="2149"/>
      <c r="N12" s="2150"/>
      <c r="O12" s="2153"/>
      <c r="P12" s="2154"/>
      <c r="Q12" s="2157"/>
      <c r="R12" s="2158"/>
      <c r="S12" s="1804"/>
      <c r="T12" s="1805"/>
      <c r="U12" s="1806"/>
      <c r="V12" s="1804"/>
      <c r="W12" s="1805"/>
      <c r="X12" s="1806"/>
      <c r="Y12" s="1804"/>
      <c r="Z12" s="1805"/>
      <c r="AA12" s="1806"/>
      <c r="AB12" s="1804"/>
      <c r="AC12" s="1805"/>
      <c r="AD12" s="1806"/>
      <c r="AE12" s="1804"/>
      <c r="AF12" s="1805"/>
      <c r="AG12" s="1806"/>
      <c r="AH12" s="2162"/>
      <c r="AI12" s="2163"/>
      <c r="AJ12" s="2163"/>
      <c r="AK12" s="2164"/>
    </row>
    <row r="13" spans="1:37" s="380" customFormat="1" ht="18.600000000000001" customHeight="1" x14ac:dyDescent="0.15">
      <c r="B13" s="1550" t="s">
        <v>1284</v>
      </c>
      <c r="C13" s="1681"/>
      <c r="D13" s="1560"/>
      <c r="E13" s="2147">
        <f>'様式第１－３別葉ｃ'!E13</f>
        <v>0</v>
      </c>
      <c r="F13" s="2148"/>
      <c r="G13" s="2147">
        <f>'様式第１－３別葉ｃ'!G13</f>
        <v>0</v>
      </c>
      <c r="H13" s="2148"/>
      <c r="I13" s="2147">
        <f>'様式第１－３別葉ｃ'!I13</f>
        <v>0</v>
      </c>
      <c r="J13" s="2148"/>
      <c r="K13" s="2147">
        <f>'様式第１－３別葉ｃ'!K13</f>
        <v>0</v>
      </c>
      <c r="L13" s="2148"/>
      <c r="M13" s="2147">
        <f>'様式第１－３別葉ｃ'!M13</f>
        <v>0</v>
      </c>
      <c r="N13" s="2148"/>
      <c r="O13" s="2151">
        <v>4000</v>
      </c>
      <c r="P13" s="2152"/>
      <c r="Q13" s="2155" t="s">
        <v>507</v>
      </c>
      <c r="R13" s="2156"/>
      <c r="S13" s="1787">
        <f>E13*O13/10</f>
        <v>0</v>
      </c>
      <c r="T13" s="1788"/>
      <c r="U13" s="1789"/>
      <c r="V13" s="1787">
        <f>G13*O13/10</f>
        <v>0</v>
      </c>
      <c r="W13" s="1788"/>
      <c r="X13" s="1789"/>
      <c r="Y13" s="1787">
        <f>I13*O13/10</f>
        <v>0</v>
      </c>
      <c r="Z13" s="1788"/>
      <c r="AA13" s="1789"/>
      <c r="AB13" s="1787">
        <f>K13*O13/10</f>
        <v>0</v>
      </c>
      <c r="AC13" s="1788"/>
      <c r="AD13" s="1789"/>
      <c r="AE13" s="1787">
        <f>M13*O13/10</f>
        <v>0</v>
      </c>
      <c r="AF13" s="1788"/>
      <c r="AG13" s="1789"/>
      <c r="AH13" s="2159"/>
      <c r="AI13" s="2160"/>
      <c r="AJ13" s="2160"/>
      <c r="AK13" s="2161"/>
    </row>
    <row r="14" spans="1:37" s="380" customFormat="1" ht="18.600000000000001" customHeight="1" x14ac:dyDescent="0.15">
      <c r="B14" s="1561"/>
      <c r="C14" s="1682"/>
      <c r="D14" s="1562"/>
      <c r="E14" s="2149"/>
      <c r="F14" s="2150"/>
      <c r="G14" s="2149"/>
      <c r="H14" s="2150"/>
      <c r="I14" s="2149"/>
      <c r="J14" s="2150"/>
      <c r="K14" s="2149"/>
      <c r="L14" s="2150"/>
      <c r="M14" s="2149"/>
      <c r="N14" s="2150"/>
      <c r="O14" s="2153"/>
      <c r="P14" s="2154"/>
      <c r="Q14" s="2157"/>
      <c r="R14" s="2158"/>
      <c r="S14" s="1804"/>
      <c r="T14" s="1805"/>
      <c r="U14" s="1806"/>
      <c r="V14" s="1804"/>
      <c r="W14" s="1805"/>
      <c r="X14" s="1806"/>
      <c r="Y14" s="1804"/>
      <c r="Z14" s="1805"/>
      <c r="AA14" s="1806"/>
      <c r="AB14" s="1804"/>
      <c r="AC14" s="1805"/>
      <c r="AD14" s="1806"/>
      <c r="AE14" s="1804"/>
      <c r="AF14" s="1805"/>
      <c r="AG14" s="1806"/>
      <c r="AH14" s="2162"/>
      <c r="AI14" s="2163"/>
      <c r="AJ14" s="2163"/>
      <c r="AK14" s="2164"/>
    </row>
    <row r="15" spans="1:37" s="380" customFormat="1" ht="18.600000000000001" customHeight="1" x14ac:dyDescent="0.15">
      <c r="B15" s="1550" t="s">
        <v>1285</v>
      </c>
      <c r="C15" s="1681"/>
      <c r="D15" s="1560"/>
      <c r="E15" s="2147">
        <f>'様式第１－３別葉ｃ'!E15</f>
        <v>0</v>
      </c>
      <c r="F15" s="2148"/>
      <c r="G15" s="2147">
        <f>'様式第１－３別葉ｃ'!G15</f>
        <v>0</v>
      </c>
      <c r="H15" s="2148"/>
      <c r="I15" s="2147">
        <f>'様式第１－３別葉ｃ'!I15</f>
        <v>0</v>
      </c>
      <c r="J15" s="2148"/>
      <c r="K15" s="2147">
        <f>'様式第１－３別葉ｃ'!K15</f>
        <v>0</v>
      </c>
      <c r="L15" s="2148"/>
      <c r="M15" s="2147">
        <f>'様式第１－３別葉ｃ'!M15</f>
        <v>0</v>
      </c>
      <c r="N15" s="2148"/>
      <c r="O15" s="2151">
        <v>3000</v>
      </c>
      <c r="P15" s="2152"/>
      <c r="Q15" s="2155" t="s">
        <v>507</v>
      </c>
      <c r="R15" s="2156"/>
      <c r="S15" s="1787">
        <f>E15*O15/10</f>
        <v>0</v>
      </c>
      <c r="T15" s="1788"/>
      <c r="U15" s="1789"/>
      <c r="V15" s="1787">
        <f>G15*O15/10</f>
        <v>0</v>
      </c>
      <c r="W15" s="1788"/>
      <c r="X15" s="1789"/>
      <c r="Y15" s="1787">
        <f>I15*O15/10</f>
        <v>0</v>
      </c>
      <c r="Z15" s="1788"/>
      <c r="AA15" s="1789"/>
      <c r="AB15" s="1787">
        <f>K15*O15/10</f>
        <v>0</v>
      </c>
      <c r="AC15" s="1788"/>
      <c r="AD15" s="1789"/>
      <c r="AE15" s="1787">
        <f>M15*O15/10</f>
        <v>0</v>
      </c>
      <c r="AF15" s="1788"/>
      <c r="AG15" s="1789"/>
      <c r="AH15" s="2159"/>
      <c r="AI15" s="2160"/>
      <c r="AJ15" s="2160"/>
      <c r="AK15" s="2161"/>
    </row>
    <row r="16" spans="1:37" s="380" customFormat="1" ht="18.600000000000001" customHeight="1" thickBot="1" x14ac:dyDescent="0.2">
      <c r="B16" s="1793"/>
      <c r="C16" s="1794"/>
      <c r="D16" s="1795"/>
      <c r="E16" s="2149"/>
      <c r="F16" s="2150"/>
      <c r="G16" s="2149"/>
      <c r="H16" s="2150"/>
      <c r="I16" s="2149"/>
      <c r="J16" s="2150"/>
      <c r="K16" s="2149"/>
      <c r="L16" s="2150"/>
      <c r="M16" s="2149"/>
      <c r="N16" s="2150"/>
      <c r="O16" s="2171"/>
      <c r="P16" s="2172"/>
      <c r="Q16" s="2176"/>
      <c r="R16" s="2177"/>
      <c r="S16" s="1790"/>
      <c r="T16" s="1791"/>
      <c r="U16" s="1792"/>
      <c r="V16" s="1790"/>
      <c r="W16" s="1791"/>
      <c r="X16" s="1792"/>
      <c r="Y16" s="1790"/>
      <c r="Z16" s="1791"/>
      <c r="AA16" s="1792"/>
      <c r="AB16" s="1790"/>
      <c r="AC16" s="1791"/>
      <c r="AD16" s="1792"/>
      <c r="AE16" s="1790"/>
      <c r="AF16" s="1791"/>
      <c r="AG16" s="1792"/>
      <c r="AH16" s="2173"/>
      <c r="AI16" s="2174"/>
      <c r="AJ16" s="2174"/>
      <c r="AK16" s="2175"/>
    </row>
    <row r="17" spans="2:37" s="380" customFormat="1" ht="25.5" customHeight="1" thickTop="1" x14ac:dyDescent="0.45">
      <c r="B17" s="1776" t="s">
        <v>34</v>
      </c>
      <c r="C17" s="1777"/>
      <c r="D17" s="1778"/>
      <c r="E17" s="1779">
        <f>SUM(E5:F16)</f>
        <v>0</v>
      </c>
      <c r="F17" s="1780"/>
      <c r="G17" s="1779">
        <f>SUM(G5:H16)</f>
        <v>0</v>
      </c>
      <c r="H17" s="1780"/>
      <c r="I17" s="1779">
        <f>SUM(I5:J16)</f>
        <v>0</v>
      </c>
      <c r="J17" s="1780"/>
      <c r="K17" s="1779">
        <f>SUM(K5:L16)</f>
        <v>0</v>
      </c>
      <c r="L17" s="1780"/>
      <c r="M17" s="1779">
        <f>SUM(M5:N16)</f>
        <v>0</v>
      </c>
      <c r="N17" s="1780"/>
      <c r="O17" s="2178"/>
      <c r="P17" s="2179"/>
      <c r="Q17" s="2179"/>
      <c r="R17" s="956"/>
      <c r="S17" s="1764">
        <f>SUM(S5:U16)</f>
        <v>0</v>
      </c>
      <c r="T17" s="1765"/>
      <c r="U17" s="1766"/>
      <c r="V17" s="1764">
        <f>SUM(V5:X16)</f>
        <v>0</v>
      </c>
      <c r="W17" s="1765"/>
      <c r="X17" s="1766"/>
      <c r="Y17" s="1764">
        <f>SUM(Y5:AA16)</f>
        <v>0</v>
      </c>
      <c r="Z17" s="1765"/>
      <c r="AA17" s="1766"/>
      <c r="AB17" s="1764">
        <f>SUM(AB5:AD16)</f>
        <v>0</v>
      </c>
      <c r="AC17" s="1765"/>
      <c r="AD17" s="1766"/>
      <c r="AE17" s="1764">
        <f>SUM(AE5:AG16)</f>
        <v>0</v>
      </c>
      <c r="AF17" s="1765"/>
      <c r="AG17" s="1766"/>
      <c r="AH17" s="2180"/>
      <c r="AI17" s="2181"/>
      <c r="AJ17" s="2181"/>
      <c r="AK17" s="2182"/>
    </row>
    <row r="19" spans="2:37" ht="18" customHeight="1" x14ac:dyDescent="0.15">
      <c r="B19" s="642" t="s">
        <v>1359</v>
      </c>
    </row>
    <row r="20" spans="2:37" ht="18" customHeight="1" x14ac:dyDescent="0.15">
      <c r="B20" s="379" t="s">
        <v>1360</v>
      </c>
    </row>
    <row r="21" spans="2:37" s="380" customFormat="1" ht="26.25" customHeight="1" x14ac:dyDescent="0.15">
      <c r="B21" s="1550" t="s">
        <v>29</v>
      </c>
      <c r="C21" s="1681"/>
      <c r="D21" s="1560"/>
      <c r="E21" s="1812" t="s">
        <v>1270</v>
      </c>
      <c r="F21" s="1813"/>
      <c r="G21" s="1812" t="s">
        <v>1271</v>
      </c>
      <c r="H21" s="1813"/>
      <c r="I21" s="1812" t="s">
        <v>1272</v>
      </c>
      <c r="J21" s="1813"/>
      <c r="K21" s="1812" t="s">
        <v>1273</v>
      </c>
      <c r="L21" s="1813"/>
      <c r="M21" s="1812" t="s">
        <v>1274</v>
      </c>
      <c r="N21" s="1813"/>
      <c r="O21" s="1550" t="s">
        <v>38</v>
      </c>
      <c r="P21" s="1681"/>
      <c r="Q21" s="1681"/>
      <c r="R21" s="1560"/>
      <c r="S21" s="1550" t="s">
        <v>1275</v>
      </c>
      <c r="T21" s="1681"/>
      <c r="U21" s="1560"/>
      <c r="V21" s="1550" t="s">
        <v>1276</v>
      </c>
      <c r="W21" s="1681"/>
      <c r="X21" s="1560"/>
      <c r="Y21" s="1550" t="s">
        <v>1277</v>
      </c>
      <c r="Z21" s="1681"/>
      <c r="AA21" s="1560"/>
      <c r="AB21" s="1550" t="s">
        <v>1278</v>
      </c>
      <c r="AC21" s="1681"/>
      <c r="AD21" s="1560"/>
      <c r="AE21" s="1550" t="s">
        <v>1279</v>
      </c>
      <c r="AF21" s="1681"/>
      <c r="AG21" s="1560"/>
      <c r="AH21" s="1550" t="s">
        <v>93</v>
      </c>
      <c r="AI21" s="1681"/>
      <c r="AJ21" s="1681"/>
      <c r="AK21" s="1560"/>
    </row>
    <row r="22" spans="2:37" s="380" customFormat="1" ht="37.9" customHeight="1" x14ac:dyDescent="0.15">
      <c r="B22" s="1561"/>
      <c r="C22" s="1682"/>
      <c r="D22" s="1562"/>
      <c r="E22" s="1814"/>
      <c r="F22" s="1815"/>
      <c r="G22" s="1814"/>
      <c r="H22" s="1815"/>
      <c r="I22" s="1814"/>
      <c r="J22" s="1815"/>
      <c r="K22" s="1814"/>
      <c r="L22" s="1815"/>
      <c r="M22" s="1814"/>
      <c r="N22" s="1815"/>
      <c r="O22" s="1561"/>
      <c r="P22" s="1682"/>
      <c r="Q22" s="1682"/>
      <c r="R22" s="1562"/>
      <c r="S22" s="1561"/>
      <c r="T22" s="1682"/>
      <c r="U22" s="1562"/>
      <c r="V22" s="1561"/>
      <c r="W22" s="1682"/>
      <c r="X22" s="1562"/>
      <c r="Y22" s="1561"/>
      <c r="Z22" s="1682"/>
      <c r="AA22" s="1562"/>
      <c r="AB22" s="1561"/>
      <c r="AC22" s="1682"/>
      <c r="AD22" s="1562"/>
      <c r="AE22" s="1561"/>
      <c r="AF22" s="1682"/>
      <c r="AG22" s="1562"/>
      <c r="AH22" s="1561"/>
      <c r="AI22" s="1682"/>
      <c r="AJ22" s="1682"/>
      <c r="AK22" s="1562"/>
    </row>
    <row r="23" spans="2:37" s="380" customFormat="1" ht="18.600000000000001" customHeight="1" x14ac:dyDescent="0.15">
      <c r="B23" s="1550" t="s">
        <v>1280</v>
      </c>
      <c r="C23" s="1681"/>
      <c r="D23" s="1560"/>
      <c r="E23" s="1663"/>
      <c r="F23" s="1665"/>
      <c r="G23" s="1663"/>
      <c r="H23" s="1665"/>
      <c r="I23" s="1663"/>
      <c r="J23" s="1665"/>
      <c r="K23" s="1663"/>
      <c r="L23" s="1665"/>
      <c r="M23" s="1663"/>
      <c r="N23" s="1665"/>
      <c r="O23" s="2151">
        <v>800</v>
      </c>
      <c r="P23" s="2152"/>
      <c r="Q23" s="2155" t="s">
        <v>507</v>
      </c>
      <c r="R23" s="2156"/>
      <c r="S23" s="1787">
        <f>E23*O23/10</f>
        <v>0</v>
      </c>
      <c r="T23" s="1788"/>
      <c r="U23" s="1789"/>
      <c r="V23" s="1787">
        <f>G23*O23/10</f>
        <v>0</v>
      </c>
      <c r="W23" s="1788"/>
      <c r="X23" s="1789"/>
      <c r="Y23" s="1787">
        <f>I23*O23/10</f>
        <v>0</v>
      </c>
      <c r="Z23" s="1788"/>
      <c r="AA23" s="1789"/>
      <c r="AB23" s="1787">
        <f>K23*O23/10</f>
        <v>0</v>
      </c>
      <c r="AC23" s="1788"/>
      <c r="AD23" s="1789"/>
      <c r="AE23" s="1787">
        <f>M23*O23/10</f>
        <v>0</v>
      </c>
      <c r="AF23" s="1788"/>
      <c r="AG23" s="1789"/>
      <c r="AH23" s="1770"/>
      <c r="AI23" s="1771"/>
      <c r="AJ23" s="1771"/>
      <c r="AK23" s="1772"/>
    </row>
    <row r="24" spans="2:37" s="380" customFormat="1" ht="18.600000000000001" customHeight="1" x14ac:dyDescent="0.15">
      <c r="B24" s="1561"/>
      <c r="C24" s="1682"/>
      <c r="D24" s="1562"/>
      <c r="E24" s="1666"/>
      <c r="F24" s="1668"/>
      <c r="G24" s="1666"/>
      <c r="H24" s="1668"/>
      <c r="I24" s="1666"/>
      <c r="J24" s="1668"/>
      <c r="K24" s="1666"/>
      <c r="L24" s="1668"/>
      <c r="M24" s="1666"/>
      <c r="N24" s="1668"/>
      <c r="O24" s="2153"/>
      <c r="P24" s="2154"/>
      <c r="Q24" s="2157"/>
      <c r="R24" s="2158"/>
      <c r="S24" s="1804"/>
      <c r="T24" s="1805"/>
      <c r="U24" s="1806"/>
      <c r="V24" s="1804"/>
      <c r="W24" s="1805"/>
      <c r="X24" s="1806"/>
      <c r="Y24" s="1804"/>
      <c r="Z24" s="1805"/>
      <c r="AA24" s="1806"/>
      <c r="AB24" s="1804"/>
      <c r="AC24" s="1805"/>
      <c r="AD24" s="1806"/>
      <c r="AE24" s="1804"/>
      <c r="AF24" s="1805"/>
      <c r="AG24" s="1806"/>
      <c r="AH24" s="1807"/>
      <c r="AI24" s="1808"/>
      <c r="AJ24" s="1808"/>
      <c r="AK24" s="1809"/>
    </row>
    <row r="25" spans="2:37" s="380" customFormat="1" ht="18.600000000000001" customHeight="1" x14ac:dyDescent="0.15">
      <c r="B25" s="1550" t="s">
        <v>1281</v>
      </c>
      <c r="C25" s="1681"/>
      <c r="D25" s="1560"/>
      <c r="E25" s="1663"/>
      <c r="F25" s="1665"/>
      <c r="G25" s="1663"/>
      <c r="H25" s="1665"/>
      <c r="I25" s="1663"/>
      <c r="J25" s="1665"/>
      <c r="K25" s="1663"/>
      <c r="L25" s="1665"/>
      <c r="M25" s="1663"/>
      <c r="N25" s="1665"/>
      <c r="O25" s="2151">
        <v>4000</v>
      </c>
      <c r="P25" s="2152"/>
      <c r="Q25" s="2155" t="s">
        <v>507</v>
      </c>
      <c r="R25" s="2156"/>
      <c r="S25" s="1787">
        <f>E25*O25/10</f>
        <v>0</v>
      </c>
      <c r="T25" s="1788"/>
      <c r="U25" s="1789"/>
      <c r="V25" s="1787">
        <f>G25*O25/10</f>
        <v>0</v>
      </c>
      <c r="W25" s="1788"/>
      <c r="X25" s="1789"/>
      <c r="Y25" s="1787">
        <f>I25*O25/10</f>
        <v>0</v>
      </c>
      <c r="Z25" s="1788"/>
      <c r="AA25" s="1789"/>
      <c r="AB25" s="1787">
        <f>K25*O25/10</f>
        <v>0</v>
      </c>
      <c r="AC25" s="1788"/>
      <c r="AD25" s="1789"/>
      <c r="AE25" s="1787">
        <f>M25*O25/10</f>
        <v>0</v>
      </c>
      <c r="AF25" s="1788"/>
      <c r="AG25" s="1789"/>
      <c r="AH25" s="1770"/>
      <c r="AI25" s="1771"/>
      <c r="AJ25" s="1771"/>
      <c r="AK25" s="1772"/>
    </row>
    <row r="26" spans="2:37" s="380" customFormat="1" ht="18.600000000000001" customHeight="1" x14ac:dyDescent="0.15">
      <c r="B26" s="1561"/>
      <c r="C26" s="1682"/>
      <c r="D26" s="1562"/>
      <c r="E26" s="1666"/>
      <c r="F26" s="1668"/>
      <c r="G26" s="1666"/>
      <c r="H26" s="1668"/>
      <c r="I26" s="1666"/>
      <c r="J26" s="1668"/>
      <c r="K26" s="1666"/>
      <c r="L26" s="1668"/>
      <c r="M26" s="1666"/>
      <c r="N26" s="1668"/>
      <c r="O26" s="2153"/>
      <c r="P26" s="2154"/>
      <c r="Q26" s="2157"/>
      <c r="R26" s="2158"/>
      <c r="S26" s="1804"/>
      <c r="T26" s="1805"/>
      <c r="U26" s="1806"/>
      <c r="V26" s="1804"/>
      <c r="W26" s="1805"/>
      <c r="X26" s="1806"/>
      <c r="Y26" s="1804"/>
      <c r="Z26" s="1805"/>
      <c r="AA26" s="1806"/>
      <c r="AB26" s="1804"/>
      <c r="AC26" s="1805"/>
      <c r="AD26" s="1806"/>
      <c r="AE26" s="1804"/>
      <c r="AF26" s="1805"/>
      <c r="AG26" s="1806"/>
      <c r="AH26" s="1807"/>
      <c r="AI26" s="1808"/>
      <c r="AJ26" s="1808"/>
      <c r="AK26" s="1809"/>
    </row>
    <row r="27" spans="2:37" s="380" customFormat="1" ht="18.600000000000001" customHeight="1" x14ac:dyDescent="0.15">
      <c r="B27" s="1550" t="s">
        <v>1282</v>
      </c>
      <c r="C27" s="1681"/>
      <c r="D27" s="1560"/>
      <c r="E27" s="1663"/>
      <c r="F27" s="1665"/>
      <c r="G27" s="1663"/>
      <c r="H27" s="1665"/>
      <c r="I27" s="1663"/>
      <c r="J27" s="1665"/>
      <c r="K27" s="1663"/>
      <c r="L27" s="1665"/>
      <c r="M27" s="1663"/>
      <c r="N27" s="1665"/>
      <c r="O27" s="2151">
        <v>8000</v>
      </c>
      <c r="P27" s="2152"/>
      <c r="Q27" s="2155" t="s">
        <v>507</v>
      </c>
      <c r="R27" s="2156"/>
      <c r="S27" s="1787">
        <f>E27*O27/10</f>
        <v>0</v>
      </c>
      <c r="T27" s="1788"/>
      <c r="U27" s="1789"/>
      <c r="V27" s="1787">
        <f>G27*O27/10</f>
        <v>0</v>
      </c>
      <c r="W27" s="1788"/>
      <c r="X27" s="1789"/>
      <c r="Y27" s="1787">
        <f>I27*O27/10</f>
        <v>0</v>
      </c>
      <c r="Z27" s="1788"/>
      <c r="AA27" s="1789"/>
      <c r="AB27" s="1787">
        <f>K27*O27/10</f>
        <v>0</v>
      </c>
      <c r="AC27" s="1788"/>
      <c r="AD27" s="1789"/>
      <c r="AE27" s="1787">
        <f>M27*O27/10</f>
        <v>0</v>
      </c>
      <c r="AF27" s="1788"/>
      <c r="AG27" s="1789"/>
      <c r="AH27" s="1770"/>
      <c r="AI27" s="1771"/>
      <c r="AJ27" s="1771"/>
      <c r="AK27" s="1772"/>
    </row>
    <row r="28" spans="2:37" s="380" customFormat="1" ht="18.600000000000001" customHeight="1" x14ac:dyDescent="0.15">
      <c r="B28" s="1561"/>
      <c r="C28" s="1682"/>
      <c r="D28" s="1562"/>
      <c r="E28" s="1666"/>
      <c r="F28" s="1668"/>
      <c r="G28" s="1666"/>
      <c r="H28" s="1668"/>
      <c r="I28" s="1666"/>
      <c r="J28" s="1668"/>
      <c r="K28" s="1666"/>
      <c r="L28" s="1668"/>
      <c r="M28" s="1666"/>
      <c r="N28" s="1668"/>
      <c r="O28" s="2153"/>
      <c r="P28" s="2154"/>
      <c r="Q28" s="2157"/>
      <c r="R28" s="2158"/>
      <c r="S28" s="1804"/>
      <c r="T28" s="1805"/>
      <c r="U28" s="1806"/>
      <c r="V28" s="1804"/>
      <c r="W28" s="1805"/>
      <c r="X28" s="1806"/>
      <c r="Y28" s="1804"/>
      <c r="Z28" s="1805"/>
      <c r="AA28" s="1806"/>
      <c r="AB28" s="1804"/>
      <c r="AC28" s="1805"/>
      <c r="AD28" s="1806"/>
      <c r="AE28" s="1804"/>
      <c r="AF28" s="1805"/>
      <c r="AG28" s="1806"/>
      <c r="AH28" s="1807"/>
      <c r="AI28" s="1808"/>
      <c r="AJ28" s="1808"/>
      <c r="AK28" s="1809"/>
    </row>
    <row r="29" spans="2:37" s="380" customFormat="1" ht="18.600000000000001" customHeight="1" x14ac:dyDescent="0.15">
      <c r="B29" s="1550" t="s">
        <v>1283</v>
      </c>
      <c r="C29" s="1681"/>
      <c r="D29" s="1560"/>
      <c r="E29" s="1663"/>
      <c r="F29" s="1665"/>
      <c r="G29" s="1663"/>
      <c r="H29" s="1665"/>
      <c r="I29" s="1663"/>
      <c r="J29" s="1665"/>
      <c r="K29" s="1663"/>
      <c r="L29" s="1665"/>
      <c r="M29" s="1663"/>
      <c r="N29" s="1665"/>
      <c r="O29" s="2151">
        <v>3000</v>
      </c>
      <c r="P29" s="2152"/>
      <c r="Q29" s="2155" t="s">
        <v>507</v>
      </c>
      <c r="R29" s="2156"/>
      <c r="S29" s="1787">
        <f>E29*O29/10</f>
        <v>0</v>
      </c>
      <c r="T29" s="1788"/>
      <c r="U29" s="1789"/>
      <c r="V29" s="1787">
        <f>G29*O29/10</f>
        <v>0</v>
      </c>
      <c r="W29" s="1788"/>
      <c r="X29" s="1789"/>
      <c r="Y29" s="1787">
        <f>I29*O29/10</f>
        <v>0</v>
      </c>
      <c r="Z29" s="1788"/>
      <c r="AA29" s="1789"/>
      <c r="AB29" s="1787">
        <f>K29*O29/10</f>
        <v>0</v>
      </c>
      <c r="AC29" s="1788"/>
      <c r="AD29" s="1789"/>
      <c r="AE29" s="1787">
        <f>M29*O29/10</f>
        <v>0</v>
      </c>
      <c r="AF29" s="1788"/>
      <c r="AG29" s="1789"/>
      <c r="AH29" s="1770"/>
      <c r="AI29" s="1771"/>
      <c r="AJ29" s="1771"/>
      <c r="AK29" s="1772"/>
    </row>
    <row r="30" spans="2:37" s="380" customFormat="1" ht="18.600000000000001" customHeight="1" x14ac:dyDescent="0.15">
      <c r="B30" s="1561"/>
      <c r="C30" s="1682"/>
      <c r="D30" s="1562"/>
      <c r="E30" s="1666"/>
      <c r="F30" s="1668"/>
      <c r="G30" s="1666"/>
      <c r="H30" s="1668"/>
      <c r="I30" s="1666"/>
      <c r="J30" s="1668"/>
      <c r="K30" s="1666"/>
      <c r="L30" s="1668"/>
      <c r="M30" s="1666"/>
      <c r="N30" s="1668"/>
      <c r="O30" s="2153"/>
      <c r="P30" s="2154"/>
      <c r="Q30" s="2157"/>
      <c r="R30" s="2158"/>
      <c r="S30" s="1804"/>
      <c r="T30" s="1805"/>
      <c r="U30" s="1806"/>
      <c r="V30" s="1804"/>
      <c r="W30" s="1805"/>
      <c r="X30" s="1806"/>
      <c r="Y30" s="1804"/>
      <c r="Z30" s="1805"/>
      <c r="AA30" s="1806"/>
      <c r="AB30" s="1804"/>
      <c r="AC30" s="1805"/>
      <c r="AD30" s="1806"/>
      <c r="AE30" s="1804"/>
      <c r="AF30" s="1805"/>
      <c r="AG30" s="1806"/>
      <c r="AH30" s="1807"/>
      <c r="AI30" s="1808"/>
      <c r="AJ30" s="1808"/>
      <c r="AK30" s="1809"/>
    </row>
    <row r="31" spans="2:37" s="380" customFormat="1" ht="18.600000000000001" customHeight="1" x14ac:dyDescent="0.15">
      <c r="B31" s="1550" t="s">
        <v>1284</v>
      </c>
      <c r="C31" s="1681"/>
      <c r="D31" s="1560"/>
      <c r="E31" s="1663"/>
      <c r="F31" s="1665"/>
      <c r="G31" s="1663"/>
      <c r="H31" s="1665"/>
      <c r="I31" s="1663"/>
      <c r="J31" s="1665"/>
      <c r="K31" s="1663"/>
      <c r="L31" s="1665"/>
      <c r="M31" s="1663"/>
      <c r="N31" s="1665"/>
      <c r="O31" s="2151">
        <v>4000</v>
      </c>
      <c r="P31" s="2152"/>
      <c r="Q31" s="2155" t="s">
        <v>507</v>
      </c>
      <c r="R31" s="2156"/>
      <c r="S31" s="1787">
        <f>E31*O31/10</f>
        <v>0</v>
      </c>
      <c r="T31" s="1788"/>
      <c r="U31" s="1789"/>
      <c r="V31" s="1787">
        <f>G31*O31/10</f>
        <v>0</v>
      </c>
      <c r="W31" s="1788"/>
      <c r="X31" s="1789"/>
      <c r="Y31" s="1787">
        <f>I31*O31/10</f>
        <v>0</v>
      </c>
      <c r="Z31" s="1788"/>
      <c r="AA31" s="1789"/>
      <c r="AB31" s="1787">
        <f>K31*O31/10</f>
        <v>0</v>
      </c>
      <c r="AC31" s="1788"/>
      <c r="AD31" s="1789"/>
      <c r="AE31" s="1787">
        <f>M31*O31/10</f>
        <v>0</v>
      </c>
      <c r="AF31" s="1788"/>
      <c r="AG31" s="1789"/>
      <c r="AH31" s="1770"/>
      <c r="AI31" s="1771"/>
      <c r="AJ31" s="1771"/>
      <c r="AK31" s="1772"/>
    </row>
    <row r="32" spans="2:37" s="380" customFormat="1" ht="18.600000000000001" customHeight="1" x14ac:dyDescent="0.15">
      <c r="B32" s="1561"/>
      <c r="C32" s="1682"/>
      <c r="D32" s="1562"/>
      <c r="E32" s="1666"/>
      <c r="F32" s="1668"/>
      <c r="G32" s="1666"/>
      <c r="H32" s="1668"/>
      <c r="I32" s="1666"/>
      <c r="J32" s="1668"/>
      <c r="K32" s="1666"/>
      <c r="L32" s="1668"/>
      <c r="M32" s="1666"/>
      <c r="N32" s="1668"/>
      <c r="O32" s="2153"/>
      <c r="P32" s="2154"/>
      <c r="Q32" s="2157"/>
      <c r="R32" s="2158"/>
      <c r="S32" s="1804"/>
      <c r="T32" s="1805"/>
      <c r="U32" s="1806"/>
      <c r="V32" s="1804"/>
      <c r="W32" s="1805"/>
      <c r="X32" s="1806"/>
      <c r="Y32" s="1804"/>
      <c r="Z32" s="1805"/>
      <c r="AA32" s="1806"/>
      <c r="AB32" s="1804"/>
      <c r="AC32" s="1805"/>
      <c r="AD32" s="1806"/>
      <c r="AE32" s="1804"/>
      <c r="AF32" s="1805"/>
      <c r="AG32" s="1806"/>
      <c r="AH32" s="1807"/>
      <c r="AI32" s="1808"/>
      <c r="AJ32" s="1808"/>
      <c r="AK32" s="1809"/>
    </row>
    <row r="33" spans="2:37" s="380" customFormat="1" ht="18.600000000000001" customHeight="1" x14ac:dyDescent="0.15">
      <c r="B33" s="1550" t="s">
        <v>1285</v>
      </c>
      <c r="C33" s="1681"/>
      <c r="D33" s="1560"/>
      <c r="E33" s="1663"/>
      <c r="F33" s="1665"/>
      <c r="G33" s="1663"/>
      <c r="H33" s="1665"/>
      <c r="I33" s="1663"/>
      <c r="J33" s="1665"/>
      <c r="K33" s="1663"/>
      <c r="L33" s="1665"/>
      <c r="M33" s="1663"/>
      <c r="N33" s="1665"/>
      <c r="O33" s="2151">
        <v>3000</v>
      </c>
      <c r="P33" s="2152"/>
      <c r="Q33" s="2155" t="s">
        <v>507</v>
      </c>
      <c r="R33" s="2156"/>
      <c r="S33" s="1787">
        <f>E33*O33/10</f>
        <v>0</v>
      </c>
      <c r="T33" s="1788"/>
      <c r="U33" s="1789"/>
      <c r="V33" s="1787">
        <f>G33*O33/10</f>
        <v>0</v>
      </c>
      <c r="W33" s="1788"/>
      <c r="X33" s="1789"/>
      <c r="Y33" s="1787">
        <f>I33*O33/10</f>
        <v>0</v>
      </c>
      <c r="Z33" s="1788"/>
      <c r="AA33" s="1789"/>
      <c r="AB33" s="1787">
        <f>K33*O33/10</f>
        <v>0</v>
      </c>
      <c r="AC33" s="1788"/>
      <c r="AD33" s="1789"/>
      <c r="AE33" s="1787">
        <f>M33*O33/10</f>
        <v>0</v>
      </c>
      <c r="AF33" s="1788"/>
      <c r="AG33" s="1789"/>
      <c r="AH33" s="1770"/>
      <c r="AI33" s="1771"/>
      <c r="AJ33" s="1771"/>
      <c r="AK33" s="1772"/>
    </row>
    <row r="34" spans="2:37" s="380" customFormat="1" ht="18.600000000000001" customHeight="1" thickBot="1" x14ac:dyDescent="0.2">
      <c r="B34" s="1793"/>
      <c r="C34" s="1794"/>
      <c r="D34" s="1795"/>
      <c r="E34" s="1796"/>
      <c r="F34" s="1797"/>
      <c r="G34" s="1796"/>
      <c r="H34" s="1797"/>
      <c r="I34" s="1796"/>
      <c r="J34" s="1797"/>
      <c r="K34" s="1796"/>
      <c r="L34" s="1797"/>
      <c r="M34" s="1796"/>
      <c r="N34" s="1797"/>
      <c r="O34" s="2171"/>
      <c r="P34" s="2172"/>
      <c r="Q34" s="2176"/>
      <c r="R34" s="2177"/>
      <c r="S34" s="1790"/>
      <c r="T34" s="1791"/>
      <c r="U34" s="1792"/>
      <c r="V34" s="1790"/>
      <c r="W34" s="1791"/>
      <c r="X34" s="1792"/>
      <c r="Y34" s="1790"/>
      <c r="Z34" s="1791"/>
      <c r="AA34" s="1792"/>
      <c r="AB34" s="1790"/>
      <c r="AC34" s="1791"/>
      <c r="AD34" s="1792"/>
      <c r="AE34" s="1790"/>
      <c r="AF34" s="1791"/>
      <c r="AG34" s="1792"/>
      <c r="AH34" s="1773"/>
      <c r="AI34" s="1774"/>
      <c r="AJ34" s="1774"/>
      <c r="AK34" s="1775"/>
    </row>
    <row r="35" spans="2:37" s="380" customFormat="1" ht="25.5" customHeight="1" thickTop="1" x14ac:dyDescent="0.45">
      <c r="B35" s="1776" t="s">
        <v>34</v>
      </c>
      <c r="C35" s="1777"/>
      <c r="D35" s="1778"/>
      <c r="E35" s="1779">
        <f>SUM(E23:F34)</f>
        <v>0</v>
      </c>
      <c r="F35" s="1780"/>
      <c r="G35" s="1779">
        <f>SUM(G23:H34)</f>
        <v>0</v>
      </c>
      <c r="H35" s="1780"/>
      <c r="I35" s="1779">
        <f>SUM(I23:J34)</f>
        <v>0</v>
      </c>
      <c r="J35" s="1780"/>
      <c r="K35" s="1779">
        <f>SUM(K23:L34)</f>
        <v>0</v>
      </c>
      <c r="L35" s="1780"/>
      <c r="M35" s="1779">
        <f>SUM(M23:N34)</f>
        <v>0</v>
      </c>
      <c r="N35" s="1780"/>
      <c r="O35" s="2178"/>
      <c r="P35" s="2179"/>
      <c r="Q35" s="2179"/>
      <c r="R35" s="956"/>
      <c r="S35" s="1764">
        <f>SUM(S23:U34)</f>
        <v>0</v>
      </c>
      <c r="T35" s="1765"/>
      <c r="U35" s="1766"/>
      <c r="V35" s="1764">
        <f>SUM(V23:X34)</f>
        <v>0</v>
      </c>
      <c r="W35" s="1765"/>
      <c r="X35" s="1766"/>
      <c r="Y35" s="1764">
        <f>SUM(Y23:AA34)</f>
        <v>0</v>
      </c>
      <c r="Z35" s="1765"/>
      <c r="AA35" s="1766"/>
      <c r="AB35" s="1764">
        <f>SUM(AB23:AD34)</f>
        <v>0</v>
      </c>
      <c r="AC35" s="1765"/>
      <c r="AD35" s="1766"/>
      <c r="AE35" s="1764">
        <f>SUM(AE23:AG34)</f>
        <v>0</v>
      </c>
      <c r="AF35" s="1765"/>
      <c r="AG35" s="1766"/>
      <c r="AH35" s="1767"/>
      <c r="AI35" s="1768"/>
      <c r="AJ35" s="1768"/>
      <c r="AK35" s="1769"/>
    </row>
    <row r="36" spans="2:37" ht="6.6" customHeight="1" x14ac:dyDescent="0.15"/>
    <row r="37" spans="2:37" ht="18" customHeight="1" x14ac:dyDescent="0.15">
      <c r="B37" s="379" t="s">
        <v>1361</v>
      </c>
    </row>
    <row r="38" spans="2:37" ht="18" customHeight="1" x14ac:dyDescent="0.15">
      <c r="B38" s="379" t="s">
        <v>1362</v>
      </c>
    </row>
    <row r="39" spans="2:37" ht="18" customHeight="1" x14ac:dyDescent="0.15">
      <c r="B39" s="379" t="s">
        <v>1363</v>
      </c>
    </row>
    <row r="41" spans="2:37" ht="18" customHeight="1" x14ac:dyDescent="0.15">
      <c r="B41" s="642" t="s">
        <v>1364</v>
      </c>
    </row>
    <row r="42" spans="2:37" ht="18" customHeight="1" x14ac:dyDescent="0.15">
      <c r="B42" s="379" t="s">
        <v>1290</v>
      </c>
      <c r="C42" s="379" t="s">
        <v>1365</v>
      </c>
    </row>
    <row r="43" spans="2:37" ht="18" customHeight="1" x14ac:dyDescent="0.15">
      <c r="C43" s="379" t="s">
        <v>1366</v>
      </c>
    </row>
  </sheetData>
  <sheetProtection sheet="1" objects="1" scenarios="1" formatCells="0" formatColumns="0"/>
  <dataConsolidate/>
  <mergeCells count="220">
    <mergeCell ref="Y35:AA35"/>
    <mergeCell ref="AB35:AD35"/>
    <mergeCell ref="AE35:AG35"/>
    <mergeCell ref="AH35:AK35"/>
    <mergeCell ref="AH33:AK34"/>
    <mergeCell ref="B35:D35"/>
    <mergeCell ref="E35:F35"/>
    <mergeCell ref="G35:H35"/>
    <mergeCell ref="I35:J35"/>
    <mergeCell ref="K35:L35"/>
    <mergeCell ref="M35:N35"/>
    <mergeCell ref="O35:Q35"/>
    <mergeCell ref="S35:U35"/>
    <mergeCell ref="V35:X35"/>
    <mergeCell ref="Q33:R34"/>
    <mergeCell ref="S33:U34"/>
    <mergeCell ref="V33:X34"/>
    <mergeCell ref="Y33:AA34"/>
    <mergeCell ref="AB33:AD34"/>
    <mergeCell ref="AE33:AG34"/>
    <mergeCell ref="AH31:AK32"/>
    <mergeCell ref="B33:D34"/>
    <mergeCell ref="E33:F34"/>
    <mergeCell ref="G33:H34"/>
    <mergeCell ref="I33:J34"/>
    <mergeCell ref="K33:L34"/>
    <mergeCell ref="M33:N34"/>
    <mergeCell ref="O33:P34"/>
    <mergeCell ref="M31:N32"/>
    <mergeCell ref="O31:P32"/>
    <mergeCell ref="Q31:R32"/>
    <mergeCell ref="S31:U32"/>
    <mergeCell ref="V31:X32"/>
    <mergeCell ref="Y31:AA32"/>
    <mergeCell ref="E27:F28"/>
    <mergeCell ref="G27:H28"/>
    <mergeCell ref="B31:D32"/>
    <mergeCell ref="E31:F32"/>
    <mergeCell ref="G31:H32"/>
    <mergeCell ref="I31:J32"/>
    <mergeCell ref="K31:L32"/>
    <mergeCell ref="AB31:AD32"/>
    <mergeCell ref="AE31:AG32"/>
    <mergeCell ref="Y23:AA24"/>
    <mergeCell ref="AB23:AD24"/>
    <mergeCell ref="AH27:AK28"/>
    <mergeCell ref="B29:D30"/>
    <mergeCell ref="E29:F30"/>
    <mergeCell ref="G29:H30"/>
    <mergeCell ref="I29:J30"/>
    <mergeCell ref="K29:L30"/>
    <mergeCell ref="M29:N30"/>
    <mergeCell ref="O29:P30"/>
    <mergeCell ref="Q29:R30"/>
    <mergeCell ref="S29:U30"/>
    <mergeCell ref="Q27:R28"/>
    <mergeCell ref="S27:U28"/>
    <mergeCell ref="V27:X28"/>
    <mergeCell ref="Y27:AA28"/>
    <mergeCell ref="AB27:AD28"/>
    <mergeCell ref="AE27:AG28"/>
    <mergeCell ref="V29:X30"/>
    <mergeCell ref="Y29:AA30"/>
    <mergeCell ref="AB29:AD30"/>
    <mergeCell ref="AE29:AG30"/>
    <mergeCell ref="AH29:AK30"/>
    <mergeCell ref="B27:D28"/>
    <mergeCell ref="Q23:R24"/>
    <mergeCell ref="S23:U24"/>
    <mergeCell ref="I27:J28"/>
    <mergeCell ref="K27:L28"/>
    <mergeCell ref="M27:N28"/>
    <mergeCell ref="O27:P28"/>
    <mergeCell ref="M25:N26"/>
    <mergeCell ref="O25:P26"/>
    <mergeCell ref="V23:X24"/>
    <mergeCell ref="B17:D17"/>
    <mergeCell ref="E17:F17"/>
    <mergeCell ref="G17:H17"/>
    <mergeCell ref="AE23:AG24"/>
    <mergeCell ref="AH23:AK24"/>
    <mergeCell ref="B25:D26"/>
    <mergeCell ref="E25:F26"/>
    <mergeCell ref="G25:H26"/>
    <mergeCell ref="I25:J26"/>
    <mergeCell ref="K25:L26"/>
    <mergeCell ref="AB25:AD26"/>
    <mergeCell ref="AE25:AG26"/>
    <mergeCell ref="AH25:AK26"/>
    <mergeCell ref="Q25:R26"/>
    <mergeCell ref="S25:U26"/>
    <mergeCell ref="V25:X26"/>
    <mergeCell ref="Y25:AA26"/>
    <mergeCell ref="B23:D24"/>
    <mergeCell ref="E23:F24"/>
    <mergeCell ref="G23:H24"/>
    <mergeCell ref="I23:J24"/>
    <mergeCell ref="K23:L24"/>
    <mergeCell ref="M23:N24"/>
    <mergeCell ref="O23:P24"/>
    <mergeCell ref="B21:D22"/>
    <mergeCell ref="E21:F22"/>
    <mergeCell ref="G21:H22"/>
    <mergeCell ref="I21:J22"/>
    <mergeCell ref="K21:L22"/>
    <mergeCell ref="M21:N22"/>
    <mergeCell ref="AH21:AK22"/>
    <mergeCell ref="O21:R22"/>
    <mergeCell ref="S21:U22"/>
    <mergeCell ref="V21:X22"/>
    <mergeCell ref="Y21:AA22"/>
    <mergeCell ref="AB21:AD22"/>
    <mergeCell ref="AE21:AG22"/>
    <mergeCell ref="AH15:AK16"/>
    <mergeCell ref="Q15:R16"/>
    <mergeCell ref="S15:U16"/>
    <mergeCell ref="I17:J17"/>
    <mergeCell ref="K17:L17"/>
    <mergeCell ref="M17:N17"/>
    <mergeCell ref="O17:Q17"/>
    <mergeCell ref="S17:U17"/>
    <mergeCell ref="V17:X17"/>
    <mergeCell ref="V15:X16"/>
    <mergeCell ref="Y15:AA16"/>
    <mergeCell ref="AB15:AD16"/>
    <mergeCell ref="AE15:AG16"/>
    <mergeCell ref="Y17:AA17"/>
    <mergeCell ref="AB17:AD17"/>
    <mergeCell ref="AE17:AG17"/>
    <mergeCell ref="AH17:AK17"/>
    <mergeCell ref="B15:D16"/>
    <mergeCell ref="E15:F16"/>
    <mergeCell ref="G15:H16"/>
    <mergeCell ref="I15:J16"/>
    <mergeCell ref="K15:L16"/>
    <mergeCell ref="M15:N16"/>
    <mergeCell ref="O15:P16"/>
    <mergeCell ref="M13:N14"/>
    <mergeCell ref="O13:P14"/>
    <mergeCell ref="B13:D14"/>
    <mergeCell ref="E13:F14"/>
    <mergeCell ref="G13:H14"/>
    <mergeCell ref="I13:J14"/>
    <mergeCell ref="K13:L14"/>
    <mergeCell ref="V11:X12"/>
    <mergeCell ref="Y11:AA12"/>
    <mergeCell ref="AB11:AD12"/>
    <mergeCell ref="AE11:AG12"/>
    <mergeCell ref="AH11:AK12"/>
    <mergeCell ref="B9:D10"/>
    <mergeCell ref="E9:F10"/>
    <mergeCell ref="G9:H10"/>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S11:U12"/>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B7:D8"/>
    <mergeCell ref="E7:F8"/>
    <mergeCell ref="G7:H8"/>
    <mergeCell ref="I7:J8"/>
    <mergeCell ref="K7:L8"/>
    <mergeCell ref="AB7:AD8"/>
    <mergeCell ref="AE7:AG8"/>
    <mergeCell ref="AH7:AK8"/>
    <mergeCell ref="Q7:R8"/>
    <mergeCell ref="S7:U8"/>
    <mergeCell ref="V7:X8"/>
    <mergeCell ref="Y7:AA8"/>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s>
  <phoneticPr fontId="4"/>
  <dataValidations count="1">
    <dataValidation type="whole" imeMode="off" operator="greaterThanOrEqual" allowBlank="1" showInputMessage="1" showErrorMessage="1" error="小数点以下を切り捨て、整数で入力してください。" sqref="O5 O9 O11 O15 O13 O7 O23 O27 O29 O33 O31 O25">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3:M30"/>
  <sheetViews>
    <sheetView view="pageBreakPreview" topLeftCell="B1" zoomScaleNormal="100" zoomScaleSheetLayoutView="100" workbookViewId="0">
      <selection activeCell="L17" sqref="L17"/>
    </sheetView>
  </sheetViews>
  <sheetFormatPr defaultColWidth="3.625" defaultRowHeight="13.5" x14ac:dyDescent="0.15"/>
  <cols>
    <col min="1" max="1" width="3.625" style="929"/>
    <col min="2" max="2" width="3" style="929" customWidth="1"/>
    <col min="3" max="4" width="24.875" style="929" customWidth="1"/>
    <col min="5" max="5" width="16.875" style="929" customWidth="1"/>
    <col min="6" max="6" width="14.875" style="929" customWidth="1"/>
    <col min="7" max="7" width="17.25" style="929" customWidth="1"/>
    <col min="8" max="9" width="2" style="929" customWidth="1"/>
    <col min="10" max="221" width="5.625" style="929" customWidth="1"/>
    <col min="222" max="222" width="3" style="929" customWidth="1"/>
    <col min="223" max="225" width="3.125" style="929" customWidth="1"/>
    <col min="226" max="16384" width="3.625" style="929"/>
  </cols>
  <sheetData>
    <row r="3" spans="2:13" ht="14.25" x14ac:dyDescent="0.15">
      <c r="B3" s="928" t="s">
        <v>1371</v>
      </c>
    </row>
    <row r="4" spans="2:13" ht="14.25" x14ac:dyDescent="0.15">
      <c r="B4" s="930"/>
    </row>
    <row r="5" spans="2:13" ht="15.75" customHeight="1" x14ac:dyDescent="0.15">
      <c r="F5" s="944" t="s">
        <v>1367</v>
      </c>
      <c r="G5" s="932"/>
      <c r="H5" s="933"/>
      <c r="I5" s="930"/>
      <c r="J5" s="930"/>
      <c r="K5" s="930"/>
      <c r="L5" s="930"/>
      <c r="M5" s="930"/>
    </row>
    <row r="6" spans="2:13" ht="15.75" customHeight="1" x14ac:dyDescent="0.15">
      <c r="F6" s="941"/>
      <c r="G6" s="942"/>
      <c r="H6" s="933"/>
      <c r="I6" s="930"/>
      <c r="J6" s="930"/>
      <c r="K6" s="930"/>
      <c r="L6" s="930"/>
      <c r="M6" s="930"/>
    </row>
    <row r="7" spans="2:13" ht="15.75" customHeight="1" x14ac:dyDescent="0.2">
      <c r="C7" s="945"/>
      <c r="D7" s="943" t="s">
        <v>1372</v>
      </c>
      <c r="E7" s="943"/>
      <c r="F7" s="943"/>
      <c r="G7" s="943"/>
      <c r="H7" s="933"/>
      <c r="I7" s="930"/>
      <c r="J7" s="930"/>
      <c r="K7" s="930"/>
      <c r="L7" s="930"/>
      <c r="M7" s="930"/>
    </row>
    <row r="8" spans="2:13" ht="14.25" x14ac:dyDescent="0.15">
      <c r="C8" s="950"/>
      <c r="D8" s="950"/>
      <c r="E8" s="950"/>
      <c r="F8" s="951"/>
      <c r="G8" s="951"/>
      <c r="H8" s="933"/>
      <c r="I8" s="930"/>
      <c r="J8" s="930"/>
      <c r="K8" s="930"/>
      <c r="L8" s="930"/>
      <c r="M8" s="930"/>
    </row>
    <row r="9" spans="2:13" ht="45" customHeight="1" x14ac:dyDescent="0.15">
      <c r="C9" s="948" t="s">
        <v>1159</v>
      </c>
      <c r="D9" s="934" t="s">
        <v>1368</v>
      </c>
      <c r="E9" s="949" t="s">
        <v>1369</v>
      </c>
      <c r="F9" s="934" t="s">
        <v>1370</v>
      </c>
      <c r="G9" s="934" t="s">
        <v>93</v>
      </c>
      <c r="H9" s="933"/>
      <c r="I9" s="930"/>
      <c r="J9" s="930"/>
      <c r="K9" s="930"/>
      <c r="L9" s="930"/>
      <c r="M9" s="930"/>
    </row>
    <row r="10" spans="2:13" s="931" customFormat="1" ht="17.100000000000001" customHeight="1" x14ac:dyDescent="0.15">
      <c r="C10" s="935"/>
      <c r="D10" s="935"/>
      <c r="E10" s="936"/>
      <c r="F10" s="937"/>
      <c r="G10" s="938"/>
      <c r="H10" s="939"/>
    </row>
    <row r="11" spans="2:13" s="931" customFormat="1" ht="17.100000000000001" customHeight="1" x14ac:dyDescent="0.15">
      <c r="C11" s="935"/>
      <c r="D11" s="935"/>
      <c r="E11" s="936"/>
      <c r="F11" s="937"/>
      <c r="G11" s="940"/>
      <c r="H11" s="939"/>
    </row>
    <row r="12" spans="2:13" s="931" customFormat="1" ht="17.100000000000001" customHeight="1" x14ac:dyDescent="0.15">
      <c r="C12" s="935"/>
      <c r="D12" s="935"/>
      <c r="E12" s="936"/>
      <c r="F12" s="937"/>
      <c r="G12" s="940"/>
      <c r="H12" s="939"/>
    </row>
    <row r="13" spans="2:13" s="931" customFormat="1" ht="17.100000000000001" customHeight="1" x14ac:dyDescent="0.15">
      <c r="C13" s="935"/>
      <c r="D13" s="935"/>
      <c r="E13" s="936"/>
      <c r="F13" s="937"/>
      <c r="G13" s="940"/>
      <c r="H13" s="939"/>
    </row>
    <row r="14" spans="2:13" s="931" customFormat="1" ht="17.100000000000001" customHeight="1" x14ac:dyDescent="0.15">
      <c r="C14" s="935"/>
      <c r="D14" s="935"/>
      <c r="E14" s="936"/>
      <c r="F14" s="937"/>
      <c r="G14" s="940"/>
      <c r="H14" s="939"/>
    </row>
    <row r="15" spans="2:13" s="931" customFormat="1" ht="17.100000000000001" customHeight="1" x14ac:dyDescent="0.15">
      <c r="C15" s="935"/>
      <c r="D15" s="935"/>
      <c r="E15" s="936"/>
      <c r="F15" s="937"/>
      <c r="G15" s="940"/>
      <c r="H15" s="939"/>
    </row>
    <row r="16" spans="2:13" s="931" customFormat="1" ht="17.100000000000001" customHeight="1" x14ac:dyDescent="0.15">
      <c r="C16" s="935"/>
      <c r="D16" s="935"/>
      <c r="E16" s="936"/>
      <c r="F16" s="937"/>
      <c r="G16" s="940"/>
      <c r="H16" s="939"/>
    </row>
    <row r="17" spans="3:8" s="931" customFormat="1" ht="17.100000000000001" customHeight="1" x14ac:dyDescent="0.15">
      <c r="C17" s="935"/>
      <c r="D17" s="935"/>
      <c r="E17" s="936"/>
      <c r="F17" s="937"/>
      <c r="G17" s="940"/>
      <c r="H17" s="939"/>
    </row>
    <row r="18" spans="3:8" s="931" customFormat="1" ht="17.100000000000001" customHeight="1" x14ac:dyDescent="0.15">
      <c r="C18" s="935"/>
      <c r="D18" s="935"/>
      <c r="E18" s="936"/>
      <c r="F18" s="937"/>
      <c r="G18" s="938"/>
      <c r="H18" s="939"/>
    </row>
    <row r="19" spans="3:8" s="931" customFormat="1" ht="17.100000000000001" customHeight="1" x14ac:dyDescent="0.15">
      <c r="C19" s="935"/>
      <c r="D19" s="935"/>
      <c r="E19" s="936"/>
      <c r="F19" s="937"/>
      <c r="G19" s="938"/>
      <c r="H19" s="939"/>
    </row>
    <row r="20" spans="3:8" s="931" customFormat="1" ht="17.100000000000001" customHeight="1" x14ac:dyDescent="0.15">
      <c r="C20" s="935"/>
      <c r="D20" s="935"/>
      <c r="E20" s="936"/>
      <c r="F20" s="955"/>
      <c r="G20" s="938"/>
      <c r="H20" s="939"/>
    </row>
    <row r="21" spans="3:8" s="931" customFormat="1" ht="17.100000000000001" customHeight="1" x14ac:dyDescent="0.15">
      <c r="C21" s="935"/>
      <c r="D21" s="935"/>
      <c r="E21" s="936"/>
      <c r="F21" s="937"/>
      <c r="G21" s="938"/>
      <c r="H21" s="939"/>
    </row>
    <row r="22" spans="3:8" s="931" customFormat="1" ht="17.100000000000001" customHeight="1" x14ac:dyDescent="0.15">
      <c r="C22" s="2187" t="s">
        <v>1374</v>
      </c>
      <c r="D22" s="2190" t="s">
        <v>1373</v>
      </c>
      <c r="E22" s="2191"/>
      <c r="F22" s="955"/>
      <c r="G22" s="947"/>
      <c r="H22" s="939"/>
    </row>
    <row r="23" spans="3:8" s="931" customFormat="1" ht="17.100000000000001" customHeight="1" x14ac:dyDescent="0.15">
      <c r="C23" s="2188"/>
      <c r="D23" s="2190" t="s">
        <v>1332</v>
      </c>
      <c r="E23" s="2191"/>
      <c r="F23" s="955"/>
      <c r="G23" s="947"/>
      <c r="H23" s="939"/>
    </row>
    <row r="24" spans="3:8" s="931" customFormat="1" ht="17.100000000000001" customHeight="1" x14ac:dyDescent="0.15">
      <c r="C24" s="2188"/>
      <c r="D24" s="2190" t="s">
        <v>1375</v>
      </c>
      <c r="E24" s="2191"/>
      <c r="F24" s="955"/>
      <c r="G24" s="947"/>
      <c r="H24" s="939"/>
    </row>
    <row r="25" spans="3:8" s="931" customFormat="1" ht="17.100000000000001" customHeight="1" x14ac:dyDescent="0.15">
      <c r="C25" s="2188"/>
      <c r="D25" s="2190" t="s">
        <v>1376</v>
      </c>
      <c r="E25" s="2191"/>
      <c r="F25" s="955"/>
      <c r="G25" s="947"/>
      <c r="H25" s="939"/>
    </row>
    <row r="26" spans="3:8" s="931" customFormat="1" ht="17.100000000000001" customHeight="1" x14ac:dyDescent="0.15">
      <c r="C26" s="2188"/>
      <c r="D26" s="2190" t="s">
        <v>1377</v>
      </c>
      <c r="E26" s="2191"/>
      <c r="F26" s="955"/>
      <c r="G26" s="947"/>
      <c r="H26" s="939"/>
    </row>
    <row r="27" spans="3:8" s="931" customFormat="1" ht="17.100000000000001" customHeight="1" x14ac:dyDescent="0.15">
      <c r="C27" s="2188"/>
      <c r="D27" s="2190" t="s">
        <v>1378</v>
      </c>
      <c r="E27" s="2191"/>
      <c r="F27" s="955"/>
      <c r="G27" s="947"/>
      <c r="H27" s="939"/>
    </row>
    <row r="28" spans="3:8" s="931" customFormat="1" ht="17.100000000000001" customHeight="1" x14ac:dyDescent="0.15">
      <c r="C28" s="2189"/>
      <c r="D28" s="2183" t="s">
        <v>34</v>
      </c>
      <c r="E28" s="2184"/>
      <c r="F28" s="946">
        <f>SUM(F22:F27)</f>
        <v>0</v>
      </c>
      <c r="G28" s="947"/>
      <c r="H28" s="939"/>
    </row>
    <row r="29" spans="3:8" s="931" customFormat="1" ht="17.100000000000001" customHeight="1" x14ac:dyDescent="0.15">
      <c r="C29" s="2185" t="s">
        <v>1379</v>
      </c>
      <c r="D29" s="2185"/>
      <c r="E29" s="2185"/>
      <c r="F29" s="953"/>
      <c r="G29" s="954"/>
    </row>
    <row r="30" spans="3:8" s="931" customFormat="1" ht="17.100000000000001" customHeight="1" x14ac:dyDescent="0.15">
      <c r="C30" s="2186" t="s">
        <v>1380</v>
      </c>
      <c r="D30" s="2186"/>
      <c r="E30" s="952"/>
      <c r="F30" s="953"/>
      <c r="G30" s="954"/>
    </row>
  </sheetData>
  <mergeCells count="10">
    <mergeCell ref="D28:E28"/>
    <mergeCell ref="C29:E29"/>
    <mergeCell ref="C30:D30"/>
    <mergeCell ref="C22:C28"/>
    <mergeCell ref="D22:E22"/>
    <mergeCell ref="D23:E23"/>
    <mergeCell ref="D24:E24"/>
    <mergeCell ref="D25:E25"/>
    <mergeCell ref="D26:E26"/>
    <mergeCell ref="D27:E27"/>
  </mergeCells>
  <phoneticPr fontId="4"/>
  <printOptions horizontalCentered="1"/>
  <pageMargins left="0.62992125984251968" right="0.62992125984251968" top="0.39370078740157483" bottom="0.39370078740157483" header="0.31496062992125984" footer="0.31496062992125984"/>
  <pageSetup paperSize="9" scale="87"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51"/>
  <sheetViews>
    <sheetView showGridLines="0" view="pageBreakPreview" zoomScale="70" zoomScaleNormal="55" zoomScaleSheetLayoutView="70" workbookViewId="0">
      <selection activeCell="B4" sqref="B4:F4"/>
    </sheetView>
  </sheetViews>
  <sheetFormatPr defaultColWidth="9" defaultRowHeight="19.5" x14ac:dyDescent="0.3"/>
  <cols>
    <col min="1" max="1" width="2.125" style="965" customWidth="1"/>
    <col min="2" max="2" width="14.625" style="965" customWidth="1"/>
    <col min="3" max="3" width="35" style="965" customWidth="1"/>
    <col min="4" max="4" width="14.625" style="965" customWidth="1"/>
    <col min="5" max="5" width="4.5" style="965" customWidth="1"/>
    <col min="6" max="6" width="19.75" style="965" customWidth="1"/>
    <col min="7" max="7" width="2.125" style="965" customWidth="1"/>
    <col min="8" max="16384" width="9" style="965"/>
  </cols>
  <sheetData>
    <row r="1" spans="2:6" x14ac:dyDescent="0.3">
      <c r="B1" s="965" t="s">
        <v>1072</v>
      </c>
    </row>
    <row r="3" spans="2:6" ht="28.5" x14ac:dyDescent="0.45">
      <c r="B3" s="2194" t="s">
        <v>1073</v>
      </c>
      <c r="C3" s="2194"/>
      <c r="D3" s="2194"/>
      <c r="E3" s="2194"/>
      <c r="F3" s="2194"/>
    </row>
    <row r="4" spans="2:6" x14ac:dyDescent="0.3">
      <c r="B4" s="2195" t="s">
        <v>1074</v>
      </c>
      <c r="C4" s="2195"/>
      <c r="D4" s="2195"/>
      <c r="E4" s="2195"/>
      <c r="F4" s="2195"/>
    </row>
    <row r="5" spans="2:6" x14ac:dyDescent="0.3">
      <c r="B5" s="966"/>
      <c r="C5" s="966"/>
      <c r="D5" s="966"/>
      <c r="E5" s="966"/>
      <c r="F5" s="966"/>
    </row>
    <row r="6" spans="2:6" x14ac:dyDescent="0.3">
      <c r="B6" s="967" t="s">
        <v>1075</v>
      </c>
    </row>
    <row r="7" spans="2:6" x14ac:dyDescent="0.3">
      <c r="B7" s="967" t="s">
        <v>1076</v>
      </c>
    </row>
    <row r="9" spans="2:6" s="966" customFormat="1" x14ac:dyDescent="0.3">
      <c r="B9" s="968" t="s">
        <v>1077</v>
      </c>
      <c r="C9" s="968" t="s">
        <v>1078</v>
      </c>
      <c r="D9" s="2196" t="s">
        <v>1079</v>
      </c>
      <c r="E9" s="2196"/>
      <c r="F9" s="968" t="s">
        <v>1080</v>
      </c>
    </row>
    <row r="10" spans="2:6" s="972" customFormat="1" ht="39.950000000000003" customHeight="1" x14ac:dyDescent="0.15">
      <c r="B10" s="969"/>
      <c r="C10" s="969"/>
      <c r="D10" s="970"/>
      <c r="E10" s="971" t="s">
        <v>1081</v>
      </c>
      <c r="F10" s="969"/>
    </row>
    <row r="11" spans="2:6" s="972" customFormat="1" ht="39.950000000000003" customHeight="1" x14ac:dyDescent="0.15">
      <c r="B11" s="969"/>
      <c r="C11" s="973"/>
      <c r="D11" s="970"/>
      <c r="E11" s="971" t="s">
        <v>1081</v>
      </c>
      <c r="F11" s="969"/>
    </row>
    <row r="12" spans="2:6" s="972" customFormat="1" ht="39.950000000000003" customHeight="1" x14ac:dyDescent="0.15">
      <c r="B12" s="969"/>
      <c r="C12" s="973"/>
      <c r="D12" s="970"/>
      <c r="E12" s="971" t="s">
        <v>1081</v>
      </c>
      <c r="F12" s="969"/>
    </row>
    <row r="13" spans="2:6" s="972" customFormat="1" ht="39.950000000000003" customHeight="1" x14ac:dyDescent="0.15">
      <c r="B13" s="969"/>
      <c r="C13" s="973"/>
      <c r="D13" s="970"/>
      <c r="E13" s="971" t="s">
        <v>1081</v>
      </c>
      <c r="F13" s="969"/>
    </row>
    <row r="14" spans="2:6" s="972" customFormat="1" ht="39.950000000000003" customHeight="1" x14ac:dyDescent="0.15">
      <c r="B14" s="969"/>
      <c r="C14" s="973"/>
      <c r="D14" s="970"/>
      <c r="E14" s="971" t="s">
        <v>1081</v>
      </c>
      <c r="F14" s="969"/>
    </row>
    <row r="15" spans="2:6" s="972" customFormat="1" ht="39.950000000000003" customHeight="1" x14ac:dyDescent="0.15">
      <c r="B15" s="969"/>
      <c r="C15" s="973"/>
      <c r="D15" s="970"/>
      <c r="E15" s="971" t="s">
        <v>1081</v>
      </c>
      <c r="F15" s="969"/>
    </row>
    <row r="16" spans="2:6" s="972" customFormat="1" ht="39.950000000000003" customHeight="1" x14ac:dyDescent="0.15">
      <c r="B16" s="969"/>
      <c r="C16" s="973"/>
      <c r="D16" s="970"/>
      <c r="E16" s="971" t="s">
        <v>1081</v>
      </c>
      <c r="F16" s="969"/>
    </row>
    <row r="17" spans="2:6" s="972" customFormat="1" ht="39.950000000000003" customHeight="1" x14ac:dyDescent="0.15">
      <c r="B17" s="969"/>
      <c r="C17" s="973"/>
      <c r="D17" s="970"/>
      <c r="E17" s="971" t="s">
        <v>1081</v>
      </c>
      <c r="F17" s="969"/>
    </row>
    <row r="18" spans="2:6" s="972" customFormat="1" ht="39.950000000000003" customHeight="1" x14ac:dyDescent="0.15">
      <c r="B18" s="969"/>
      <c r="C18" s="973"/>
      <c r="D18" s="970"/>
      <c r="E18" s="971" t="s">
        <v>1081</v>
      </c>
      <c r="F18" s="969"/>
    </row>
    <row r="19" spans="2:6" s="972" customFormat="1" ht="39.950000000000003" customHeight="1" x14ac:dyDescent="0.15">
      <c r="B19" s="969"/>
      <c r="C19" s="973"/>
      <c r="D19" s="970"/>
      <c r="E19" s="971" t="s">
        <v>1081</v>
      </c>
      <c r="F19" s="969"/>
    </row>
    <row r="20" spans="2:6" s="972" customFormat="1" ht="39.950000000000003" customHeight="1" thickBot="1" x14ac:dyDescent="0.2">
      <c r="B20" s="974"/>
      <c r="C20" s="975"/>
      <c r="D20" s="976"/>
      <c r="E20" s="977" t="s">
        <v>1081</v>
      </c>
      <c r="F20" s="974"/>
    </row>
    <row r="21" spans="2:6" s="972" customFormat="1" ht="39.950000000000003" customHeight="1" thickTop="1" x14ac:dyDescent="0.15">
      <c r="B21" s="2197" t="s">
        <v>1082</v>
      </c>
      <c r="C21" s="2197"/>
      <c r="D21" s="980" t="str">
        <f>IF(SUM(D10:D20)=0,"",SUM(D10:D20))</f>
        <v/>
      </c>
      <c r="E21" s="978" t="s">
        <v>1081</v>
      </c>
      <c r="F21" s="978"/>
    </row>
    <row r="22" spans="2:6" s="979" customFormat="1" x14ac:dyDescent="0.15"/>
    <row r="23" spans="2:6" s="979" customFormat="1" x14ac:dyDescent="0.15">
      <c r="B23" s="979" t="s">
        <v>1083</v>
      </c>
    </row>
    <row r="24" spans="2:6" s="979" customFormat="1" x14ac:dyDescent="0.15">
      <c r="B24" s="2192" t="s">
        <v>1084</v>
      </c>
      <c r="C24" s="2192"/>
      <c r="D24" s="2192" t="s">
        <v>1085</v>
      </c>
      <c r="E24" s="2192"/>
      <c r="F24" s="2192"/>
    </row>
    <row r="25" spans="2:6" s="979" customFormat="1" ht="48.75" customHeight="1" x14ac:dyDescent="0.15">
      <c r="B25" s="2193" t="s">
        <v>1086</v>
      </c>
      <c r="C25" s="2193"/>
      <c r="D25" s="2193"/>
      <c r="E25" s="2193"/>
      <c r="F25" s="2193"/>
    </row>
    <row r="26" spans="2:6" s="979" customFormat="1" x14ac:dyDescent="0.15"/>
    <row r="27" spans="2:6" x14ac:dyDescent="0.3">
      <c r="B27" s="965" t="s">
        <v>1072</v>
      </c>
    </row>
    <row r="29" spans="2:6" ht="28.5" x14ac:dyDescent="0.45">
      <c r="B29" s="2194" t="s">
        <v>1073</v>
      </c>
      <c r="C29" s="2194"/>
      <c r="D29" s="2194"/>
      <c r="E29" s="2194"/>
      <c r="F29" s="2194"/>
    </row>
    <row r="30" spans="2:6" x14ac:dyDescent="0.3">
      <c r="B30" s="2195" t="s">
        <v>1087</v>
      </c>
      <c r="C30" s="2195"/>
      <c r="D30" s="2195"/>
      <c r="E30" s="2195"/>
      <c r="F30" s="2195"/>
    </row>
    <row r="31" spans="2:6" x14ac:dyDescent="0.3">
      <c r="B31" s="966"/>
      <c r="C31" s="966"/>
      <c r="D31" s="966"/>
      <c r="E31" s="966"/>
      <c r="F31" s="966"/>
    </row>
    <row r="32" spans="2:6" x14ac:dyDescent="0.3">
      <c r="B32" s="967" t="s">
        <v>1075</v>
      </c>
    </row>
    <row r="33" spans="2:6" x14ac:dyDescent="0.3">
      <c r="B33" s="967" t="s">
        <v>1076</v>
      </c>
    </row>
    <row r="35" spans="2:6" s="966" customFormat="1" x14ac:dyDescent="0.3">
      <c r="B35" s="968" t="s">
        <v>1077</v>
      </c>
      <c r="C35" s="968" t="s">
        <v>1078</v>
      </c>
      <c r="D35" s="2196" t="s">
        <v>1079</v>
      </c>
      <c r="E35" s="2196"/>
      <c r="F35" s="968" t="s">
        <v>1080</v>
      </c>
    </row>
    <row r="36" spans="2:6" s="972" customFormat="1" ht="39.950000000000003" customHeight="1" x14ac:dyDescent="0.15">
      <c r="B36" s="969"/>
      <c r="C36" s="973"/>
      <c r="D36" s="970"/>
      <c r="E36" s="971" t="s">
        <v>1081</v>
      </c>
      <c r="F36" s="973"/>
    </row>
    <row r="37" spans="2:6" s="972" customFormat="1" ht="39.950000000000003" customHeight="1" x14ac:dyDescent="0.15">
      <c r="B37" s="969"/>
      <c r="C37" s="973"/>
      <c r="D37" s="970"/>
      <c r="E37" s="971" t="s">
        <v>1081</v>
      </c>
      <c r="F37" s="969"/>
    </row>
    <row r="38" spans="2:6" s="972" customFormat="1" ht="39.950000000000003" customHeight="1" x14ac:dyDescent="0.15">
      <c r="B38" s="969"/>
      <c r="C38" s="973"/>
      <c r="D38" s="970"/>
      <c r="E38" s="971" t="s">
        <v>1081</v>
      </c>
      <c r="F38" s="969"/>
    </row>
    <row r="39" spans="2:6" s="972" customFormat="1" ht="39.950000000000003" customHeight="1" x14ac:dyDescent="0.15">
      <c r="B39" s="969"/>
      <c r="C39" s="973"/>
      <c r="D39" s="970"/>
      <c r="E39" s="971" t="s">
        <v>1081</v>
      </c>
      <c r="F39" s="969"/>
    </row>
    <row r="40" spans="2:6" s="972" customFormat="1" ht="39.950000000000003" customHeight="1" x14ac:dyDescent="0.15">
      <c r="B40" s="969"/>
      <c r="C40" s="973"/>
      <c r="D40" s="970"/>
      <c r="E40" s="971" t="s">
        <v>1081</v>
      </c>
      <c r="F40" s="969"/>
    </row>
    <row r="41" spans="2:6" s="972" customFormat="1" ht="39.950000000000003" customHeight="1" x14ac:dyDescent="0.15">
      <c r="B41" s="969"/>
      <c r="C41" s="973"/>
      <c r="D41" s="970"/>
      <c r="E41" s="971" t="s">
        <v>1081</v>
      </c>
      <c r="F41" s="969"/>
    </row>
    <row r="42" spans="2:6" s="972" customFormat="1" ht="39.950000000000003" customHeight="1" x14ac:dyDescent="0.15">
      <c r="B42" s="969"/>
      <c r="C42" s="973"/>
      <c r="D42" s="970"/>
      <c r="E42" s="971" t="s">
        <v>1081</v>
      </c>
      <c r="F42" s="969"/>
    </row>
    <row r="43" spans="2:6" s="972" customFormat="1" ht="39.950000000000003" customHeight="1" x14ac:dyDescent="0.15">
      <c r="B43" s="969"/>
      <c r="C43" s="973"/>
      <c r="D43" s="970"/>
      <c r="E43" s="971" t="s">
        <v>1081</v>
      </c>
      <c r="F43" s="969"/>
    </row>
    <row r="44" spans="2:6" s="972" customFormat="1" ht="39.950000000000003" customHeight="1" x14ac:dyDescent="0.15">
      <c r="B44" s="969"/>
      <c r="C44" s="973"/>
      <c r="D44" s="970"/>
      <c r="E44" s="971" t="s">
        <v>1081</v>
      </c>
      <c r="F44" s="969"/>
    </row>
    <row r="45" spans="2:6" s="972" customFormat="1" ht="39.950000000000003" customHeight="1" x14ac:dyDescent="0.15">
      <c r="B45" s="969"/>
      <c r="C45" s="973"/>
      <c r="D45" s="970"/>
      <c r="E45" s="971" t="s">
        <v>1081</v>
      </c>
      <c r="F45" s="969"/>
    </row>
    <row r="46" spans="2:6" s="972" customFormat="1" ht="39.950000000000003" customHeight="1" thickBot="1" x14ac:dyDescent="0.2">
      <c r="B46" s="974"/>
      <c r="C46" s="975"/>
      <c r="D46" s="976"/>
      <c r="E46" s="977" t="s">
        <v>1081</v>
      </c>
      <c r="F46" s="974"/>
    </row>
    <row r="47" spans="2:6" s="972" customFormat="1" ht="39.950000000000003" customHeight="1" thickTop="1" x14ac:dyDescent="0.15">
      <c r="B47" s="2197" t="s">
        <v>1082</v>
      </c>
      <c r="C47" s="2197"/>
      <c r="D47" s="980" t="str">
        <f>IF(SUM(D36:D46)=0,"",SUM(D36:D46))</f>
        <v/>
      </c>
      <c r="E47" s="978" t="s">
        <v>1081</v>
      </c>
      <c r="F47" s="978"/>
    </row>
    <row r="48" spans="2:6" s="979" customFormat="1" x14ac:dyDescent="0.15"/>
    <row r="49" spans="2:6" s="979" customFormat="1" x14ac:dyDescent="0.15">
      <c r="B49" s="979" t="s">
        <v>1083</v>
      </c>
    </row>
    <row r="50" spans="2:6" s="979" customFormat="1" x14ac:dyDescent="0.15">
      <c r="B50" s="2192" t="s">
        <v>1084</v>
      </c>
      <c r="C50" s="2192"/>
      <c r="D50" s="2192" t="s">
        <v>1085</v>
      </c>
      <c r="E50" s="2192"/>
      <c r="F50" s="2192"/>
    </row>
    <row r="51" spans="2:6" s="979" customFormat="1" ht="48.75" customHeight="1" x14ac:dyDescent="0.15">
      <c r="B51" s="2193" t="s">
        <v>1086</v>
      </c>
      <c r="C51" s="2193"/>
      <c r="D51" s="2193"/>
      <c r="E51" s="2193"/>
      <c r="F51" s="2193"/>
    </row>
  </sheetData>
  <sheetProtection sheet="1" objects="1" scenarios="1" formatCells="0"/>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4"/>
  <pageMargins left="0.7" right="0.7" top="0.75" bottom="0.75" header="0.3" footer="0.3"/>
  <pageSetup paperSize="9" scale="96" orientation="portrait" r:id="rId1"/>
  <rowBreaks count="1" manualBreakCount="1">
    <brk id="2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D99"/>
  <sheetViews>
    <sheetView view="pageBreakPreview" zoomScaleNormal="100" zoomScaleSheetLayoutView="100" workbookViewId="0">
      <selection activeCell="C88" sqref="C88"/>
    </sheetView>
  </sheetViews>
  <sheetFormatPr defaultColWidth="9" defaultRowHeight="18.75" x14ac:dyDescent="0.15"/>
  <cols>
    <col min="1" max="1" width="10.5" style="142" customWidth="1"/>
    <col min="2" max="2" width="15.25" style="142" customWidth="1"/>
    <col min="3" max="3" width="54.25" style="224" customWidth="1"/>
    <col min="4" max="16384" width="9" style="142"/>
  </cols>
  <sheetData>
    <row r="1" spans="1:4" ht="21.75" customHeight="1" x14ac:dyDescent="0.15">
      <c r="A1" s="2198" t="s">
        <v>1138</v>
      </c>
      <c r="B1" s="2198"/>
      <c r="C1" s="2198"/>
      <c r="D1" s="2198"/>
    </row>
    <row r="2" spans="1:4" ht="45.75" customHeight="1" x14ac:dyDescent="0.15">
      <c r="A2" s="209"/>
      <c r="C2" s="210"/>
      <c r="D2" s="211" t="s">
        <v>1140</v>
      </c>
    </row>
    <row r="3" spans="1:4" ht="15.75" customHeight="1" x14ac:dyDescent="0.15">
      <c r="A3" s="212"/>
      <c r="C3" s="213" t="s">
        <v>226</v>
      </c>
      <c r="D3" s="214">
        <v>200</v>
      </c>
    </row>
    <row r="4" spans="1:4" ht="15.75" customHeight="1" x14ac:dyDescent="0.15">
      <c r="A4" s="212"/>
      <c r="C4" s="213" t="s">
        <v>287</v>
      </c>
      <c r="D4" s="214">
        <v>300</v>
      </c>
    </row>
    <row r="5" spans="1:4" ht="24" customHeight="1" x14ac:dyDescent="0.15">
      <c r="A5" s="212" t="s">
        <v>177</v>
      </c>
      <c r="B5" s="209"/>
      <c r="C5" s="215"/>
      <c r="D5" s="216"/>
    </row>
    <row r="6" spans="1:4" ht="6.75" customHeight="1" x14ac:dyDescent="0.15">
      <c r="A6" s="212"/>
      <c r="B6" s="209"/>
      <c r="C6" s="215"/>
      <c r="D6" s="216"/>
    </row>
    <row r="7" spans="1:4" ht="21" customHeight="1" x14ac:dyDescent="0.15">
      <c r="A7" s="237" t="s">
        <v>178</v>
      </c>
      <c r="B7" s="209"/>
      <c r="C7" s="215"/>
      <c r="D7" s="216"/>
    </row>
    <row r="8" spans="1:4" ht="48" customHeight="1" x14ac:dyDescent="0.15">
      <c r="A8" s="2199" t="s">
        <v>179</v>
      </c>
      <c r="B8" s="2200"/>
      <c r="C8" s="217" t="s">
        <v>180</v>
      </c>
      <c r="D8" s="211" t="s">
        <v>1140</v>
      </c>
    </row>
    <row r="9" spans="1:4" ht="15.75" customHeight="1" x14ac:dyDescent="0.15">
      <c r="A9" s="2206" t="s">
        <v>541</v>
      </c>
      <c r="B9" s="219" t="s">
        <v>181</v>
      </c>
      <c r="C9" s="219" t="s">
        <v>182</v>
      </c>
      <c r="D9" s="218">
        <v>1</v>
      </c>
    </row>
    <row r="10" spans="1:4" ht="15.75" customHeight="1" x14ac:dyDescent="0.15">
      <c r="A10" s="2209"/>
      <c r="B10" s="219" t="s">
        <v>183</v>
      </c>
      <c r="C10" s="219" t="s">
        <v>184</v>
      </c>
      <c r="D10" s="218">
        <v>2</v>
      </c>
    </row>
    <row r="11" spans="1:4" ht="15.75" customHeight="1" x14ac:dyDescent="0.15">
      <c r="A11" s="2210" t="s">
        <v>540</v>
      </c>
      <c r="B11" s="2211"/>
      <c r="C11" s="314" t="s">
        <v>186</v>
      </c>
      <c r="D11" s="315">
        <v>301</v>
      </c>
    </row>
    <row r="12" spans="1:4" ht="15.75" customHeight="1" x14ac:dyDescent="0.15">
      <c r="A12" s="2212"/>
      <c r="B12" s="2213"/>
      <c r="C12" s="316" t="s">
        <v>1089</v>
      </c>
      <c r="D12" s="317">
        <v>302</v>
      </c>
    </row>
    <row r="13" spans="1:4" ht="15.75" customHeight="1" x14ac:dyDescent="0.15">
      <c r="A13" s="2203" t="s">
        <v>187</v>
      </c>
      <c r="B13" s="2207" t="s">
        <v>188</v>
      </c>
      <c r="C13" s="219" t="s">
        <v>460</v>
      </c>
      <c r="D13" s="218">
        <v>4</v>
      </c>
    </row>
    <row r="14" spans="1:4" ht="15.75" customHeight="1" x14ac:dyDescent="0.15">
      <c r="A14" s="2203"/>
      <c r="B14" s="2207"/>
      <c r="C14" s="220" t="s">
        <v>461</v>
      </c>
      <c r="D14" s="218">
        <v>5</v>
      </c>
    </row>
    <row r="15" spans="1:4" ht="15.75" customHeight="1" x14ac:dyDescent="0.15">
      <c r="A15" s="2204"/>
      <c r="B15" s="2208"/>
      <c r="C15" s="221" t="s">
        <v>446</v>
      </c>
      <c r="D15" s="218">
        <v>6</v>
      </c>
    </row>
    <row r="16" spans="1:4" ht="15.75" customHeight="1" x14ac:dyDescent="0.15">
      <c r="A16" s="2204"/>
      <c r="B16" s="2208"/>
      <c r="C16" s="221" t="s">
        <v>1017</v>
      </c>
      <c r="D16" s="218">
        <v>100</v>
      </c>
    </row>
    <row r="17" spans="1:4" ht="15.75" customHeight="1" x14ac:dyDescent="0.15">
      <c r="A17" s="2203"/>
      <c r="B17" s="2207"/>
      <c r="C17" s="221" t="s">
        <v>1025</v>
      </c>
      <c r="D17" s="218">
        <v>101</v>
      </c>
    </row>
    <row r="18" spans="1:4" ht="15.75" customHeight="1" x14ac:dyDescent="0.15">
      <c r="A18" s="2203"/>
      <c r="B18" s="2207" t="s">
        <v>189</v>
      </c>
      <c r="C18" s="219" t="s">
        <v>462</v>
      </c>
      <c r="D18" s="218">
        <v>7</v>
      </c>
    </row>
    <row r="19" spans="1:4" ht="15.75" customHeight="1" x14ac:dyDescent="0.15">
      <c r="A19" s="2203"/>
      <c r="B19" s="2207"/>
      <c r="C19" s="219" t="s">
        <v>463</v>
      </c>
      <c r="D19" s="218">
        <v>8</v>
      </c>
    </row>
    <row r="20" spans="1:4" ht="15.75" customHeight="1" x14ac:dyDescent="0.15">
      <c r="A20" s="2204"/>
      <c r="B20" s="2208"/>
      <c r="C20" s="219" t="s">
        <v>464</v>
      </c>
      <c r="D20" s="218">
        <v>9</v>
      </c>
    </row>
    <row r="21" spans="1:4" ht="15.75" customHeight="1" x14ac:dyDescent="0.15">
      <c r="A21" s="2203"/>
      <c r="B21" s="2207"/>
      <c r="C21" s="219" t="s">
        <v>1019</v>
      </c>
      <c r="D21" s="338">
        <v>102</v>
      </c>
    </row>
    <row r="22" spans="1:4" ht="15.75" customHeight="1" x14ac:dyDescent="0.15">
      <c r="A22" s="2203"/>
      <c r="B22" s="2207" t="s">
        <v>190</v>
      </c>
      <c r="C22" s="221" t="s">
        <v>465</v>
      </c>
      <c r="D22" s="218">
        <v>10</v>
      </c>
    </row>
    <row r="23" spans="1:4" ht="15.75" customHeight="1" x14ac:dyDescent="0.15">
      <c r="A23" s="2203"/>
      <c r="B23" s="2207"/>
      <c r="C23" s="221" t="s">
        <v>466</v>
      </c>
      <c r="D23" s="218">
        <v>11</v>
      </c>
    </row>
    <row r="24" spans="1:4" ht="15.75" customHeight="1" x14ac:dyDescent="0.15">
      <c r="A24" s="2203"/>
      <c r="B24" s="2207"/>
      <c r="C24" s="221" t="s">
        <v>447</v>
      </c>
      <c r="D24" s="218">
        <v>12</v>
      </c>
    </row>
    <row r="25" spans="1:4" ht="15.75" customHeight="1" x14ac:dyDescent="0.15">
      <c r="A25" s="2203"/>
      <c r="B25" s="2207" t="s">
        <v>191</v>
      </c>
      <c r="C25" s="221" t="s">
        <v>467</v>
      </c>
      <c r="D25" s="218">
        <v>13</v>
      </c>
    </row>
    <row r="26" spans="1:4" ht="15.75" customHeight="1" x14ac:dyDescent="0.15">
      <c r="A26" s="2203"/>
      <c r="B26" s="2207"/>
      <c r="C26" s="221" t="s">
        <v>468</v>
      </c>
      <c r="D26" s="218">
        <v>14</v>
      </c>
    </row>
    <row r="27" spans="1:4" ht="15.75" customHeight="1" x14ac:dyDescent="0.15">
      <c r="A27" s="2205"/>
      <c r="B27" s="2208"/>
      <c r="C27" s="221" t="s">
        <v>469</v>
      </c>
      <c r="D27" s="218">
        <v>15</v>
      </c>
    </row>
    <row r="28" spans="1:4" ht="15.75" customHeight="1" x14ac:dyDescent="0.15">
      <c r="A28" s="2206"/>
      <c r="B28" s="2207"/>
      <c r="C28" s="219" t="s">
        <v>1019</v>
      </c>
      <c r="D28" s="338">
        <v>103</v>
      </c>
    </row>
    <row r="29" spans="1:4" ht="15.75" customHeight="1" x14ac:dyDescent="0.15">
      <c r="A29" s="222"/>
      <c r="B29" s="213" t="s">
        <v>192</v>
      </c>
      <c r="C29" s="213" t="s">
        <v>193</v>
      </c>
      <c r="D29" s="218">
        <v>16</v>
      </c>
    </row>
    <row r="30" spans="1:4" ht="15.75" customHeight="1" x14ac:dyDescent="0.15">
      <c r="A30" s="223"/>
      <c r="D30" s="225"/>
    </row>
    <row r="31" spans="1:4" ht="21.75" customHeight="1" x14ac:dyDescent="0.15">
      <c r="A31" s="237" t="s">
        <v>194</v>
      </c>
      <c r="B31" s="223"/>
      <c r="D31" s="225"/>
    </row>
    <row r="32" spans="1:4" ht="48" customHeight="1" x14ac:dyDescent="0.15">
      <c r="A32" s="2199" t="s">
        <v>179</v>
      </c>
      <c r="B32" s="2200"/>
      <c r="C32" s="217" t="s">
        <v>180</v>
      </c>
      <c r="D32" s="211" t="s">
        <v>1140</v>
      </c>
    </row>
    <row r="33" spans="1:4" ht="15.75" customHeight="1" x14ac:dyDescent="0.15">
      <c r="A33" s="2201" t="s">
        <v>196</v>
      </c>
      <c r="B33" s="2202"/>
      <c r="C33" s="226" t="s">
        <v>762</v>
      </c>
      <c r="D33" s="211">
        <v>17</v>
      </c>
    </row>
    <row r="34" spans="1:4" ht="15.75" customHeight="1" x14ac:dyDescent="0.15">
      <c r="A34" s="2201"/>
      <c r="B34" s="2202"/>
      <c r="C34" s="226" t="s">
        <v>763</v>
      </c>
      <c r="D34" s="211">
        <v>18</v>
      </c>
    </row>
    <row r="35" spans="1:4" ht="15.75" customHeight="1" x14ac:dyDescent="0.15">
      <c r="A35" s="2201"/>
      <c r="B35" s="2202"/>
      <c r="C35" s="226" t="s">
        <v>764</v>
      </c>
      <c r="D35" s="211">
        <v>19</v>
      </c>
    </row>
    <row r="36" spans="1:4" ht="15.75" customHeight="1" x14ac:dyDescent="0.15">
      <c r="A36" s="2201"/>
      <c r="B36" s="2202"/>
      <c r="C36" s="226" t="s">
        <v>765</v>
      </c>
      <c r="D36" s="211">
        <v>20</v>
      </c>
    </row>
    <row r="37" spans="1:4" ht="15.75" customHeight="1" x14ac:dyDescent="0.15">
      <c r="A37" s="2201"/>
      <c r="B37" s="2202"/>
      <c r="C37" s="226" t="s">
        <v>766</v>
      </c>
      <c r="D37" s="211">
        <v>21</v>
      </c>
    </row>
    <row r="38" spans="1:4" ht="15.75" customHeight="1" x14ac:dyDescent="0.15">
      <c r="A38" s="2201"/>
      <c r="B38" s="2202"/>
      <c r="C38" s="226" t="s">
        <v>767</v>
      </c>
      <c r="D38" s="211">
        <v>22</v>
      </c>
    </row>
    <row r="39" spans="1:4" ht="15.75" customHeight="1" x14ac:dyDescent="0.15">
      <c r="A39" s="2201"/>
      <c r="B39" s="2202"/>
      <c r="C39" s="226" t="s">
        <v>234</v>
      </c>
      <c r="D39" s="211">
        <v>23</v>
      </c>
    </row>
    <row r="40" spans="1:4" ht="7.5" customHeight="1" x14ac:dyDescent="0.15">
      <c r="A40" s="209"/>
      <c r="B40" s="209"/>
      <c r="C40" s="215"/>
      <c r="D40" s="216"/>
    </row>
    <row r="41" spans="1:4" ht="24" customHeight="1" x14ac:dyDescent="0.15">
      <c r="A41" s="212" t="s">
        <v>197</v>
      </c>
      <c r="B41" s="209"/>
      <c r="C41" s="215"/>
      <c r="D41" s="216"/>
    </row>
    <row r="42" spans="1:4" ht="9" customHeight="1" x14ac:dyDescent="0.15">
      <c r="A42" s="212"/>
      <c r="B42" s="209"/>
      <c r="C42" s="215"/>
      <c r="D42" s="216"/>
    </row>
    <row r="43" spans="1:4" ht="18.75" customHeight="1" x14ac:dyDescent="0.15">
      <c r="A43" s="237" t="s">
        <v>198</v>
      </c>
      <c r="B43" s="209"/>
      <c r="C43" s="215"/>
      <c r="D43" s="216"/>
    </row>
    <row r="44" spans="1:4" ht="46.5" customHeight="1" x14ac:dyDescent="0.15">
      <c r="A44" s="2199" t="s">
        <v>179</v>
      </c>
      <c r="B44" s="2200"/>
      <c r="C44" s="217" t="s">
        <v>180</v>
      </c>
      <c r="D44" s="211" t="s">
        <v>1140</v>
      </c>
    </row>
    <row r="45" spans="1:4" ht="15.75" customHeight="1" x14ac:dyDescent="0.15">
      <c r="A45" s="2218" t="s">
        <v>542</v>
      </c>
      <c r="B45" s="2214" t="s">
        <v>199</v>
      </c>
      <c r="C45" s="221" t="s">
        <v>200</v>
      </c>
      <c r="D45" s="211">
        <v>24</v>
      </c>
    </row>
    <row r="46" spans="1:4" ht="15.75" customHeight="1" x14ac:dyDescent="0.15">
      <c r="A46" s="2219"/>
      <c r="B46" s="2215"/>
      <c r="C46" s="227" t="s">
        <v>201</v>
      </c>
      <c r="D46" s="211">
        <v>25</v>
      </c>
    </row>
    <row r="47" spans="1:4" ht="15.75" customHeight="1" x14ac:dyDescent="0.15">
      <c r="A47" s="2219"/>
      <c r="B47" s="2215"/>
      <c r="C47" s="221" t="s">
        <v>202</v>
      </c>
      <c r="D47" s="211">
        <v>26</v>
      </c>
    </row>
    <row r="48" spans="1:4" ht="15.75" customHeight="1" x14ac:dyDescent="0.15">
      <c r="A48" s="2219"/>
      <c r="B48" s="2215"/>
      <c r="C48" s="221" t="s">
        <v>203</v>
      </c>
      <c r="D48" s="211">
        <v>27</v>
      </c>
    </row>
    <row r="49" spans="1:4" ht="15.75" customHeight="1" x14ac:dyDescent="0.15">
      <c r="A49" s="2220"/>
      <c r="B49" s="228" t="s">
        <v>183</v>
      </c>
      <c r="C49" s="229" t="s">
        <v>184</v>
      </c>
      <c r="D49" s="211">
        <v>28</v>
      </c>
    </row>
    <row r="50" spans="1:4" ht="15.75" customHeight="1" x14ac:dyDescent="0.15">
      <c r="A50" s="2221" t="s">
        <v>540</v>
      </c>
      <c r="B50" s="2222"/>
      <c r="C50" s="229" t="s">
        <v>204</v>
      </c>
      <c r="D50" s="211">
        <v>29</v>
      </c>
    </row>
    <row r="51" spans="1:4" ht="15.75" customHeight="1" x14ac:dyDescent="0.15">
      <c r="A51" s="2207" t="s">
        <v>187</v>
      </c>
      <c r="B51" s="221" t="s">
        <v>205</v>
      </c>
      <c r="C51" s="230" t="s">
        <v>206</v>
      </c>
      <c r="D51" s="211">
        <v>30</v>
      </c>
    </row>
    <row r="52" spans="1:4" ht="15.75" customHeight="1" x14ac:dyDescent="0.15">
      <c r="A52" s="2207"/>
      <c r="B52" s="337" t="s">
        <v>207</v>
      </c>
      <c r="C52" s="219" t="s">
        <v>208</v>
      </c>
      <c r="D52" s="211">
        <v>31</v>
      </c>
    </row>
    <row r="53" spans="1:4" ht="15.75" customHeight="1" x14ac:dyDescent="0.15">
      <c r="A53" s="2207"/>
      <c r="B53" s="221" t="s">
        <v>209</v>
      </c>
      <c r="C53" s="219" t="s">
        <v>210</v>
      </c>
      <c r="D53" s="211">
        <v>32</v>
      </c>
    </row>
    <row r="54" spans="1:4" ht="15.75" customHeight="1" x14ac:dyDescent="0.15">
      <c r="A54" s="2208"/>
      <c r="B54" s="339" t="s">
        <v>191</v>
      </c>
      <c r="C54" s="219" t="s">
        <v>211</v>
      </c>
      <c r="D54" s="211">
        <v>33</v>
      </c>
    </row>
    <row r="55" spans="1:4" ht="15.75" customHeight="1" x14ac:dyDescent="0.15">
      <c r="A55" s="209"/>
      <c r="B55" s="209"/>
      <c r="C55" s="215"/>
      <c r="D55" s="216"/>
    </row>
    <row r="56" spans="1:4" ht="25.5" customHeight="1" x14ac:dyDescent="0.15">
      <c r="A56" s="237" t="s">
        <v>212</v>
      </c>
      <c r="B56" s="209"/>
      <c r="C56" s="231"/>
      <c r="D56" s="216"/>
    </row>
    <row r="57" spans="1:4" ht="27.75" customHeight="1" x14ac:dyDescent="0.15">
      <c r="A57" s="2223" t="s">
        <v>179</v>
      </c>
      <c r="B57" s="2224"/>
      <c r="C57" s="2225" t="s">
        <v>195</v>
      </c>
      <c r="D57" s="2216" t="s">
        <v>1140</v>
      </c>
    </row>
    <row r="58" spans="1:4" ht="27.75" customHeight="1" x14ac:dyDescent="0.15">
      <c r="A58" s="232"/>
      <c r="B58" s="217" t="s">
        <v>213</v>
      </c>
      <c r="C58" s="2226"/>
      <c r="D58" s="2217"/>
    </row>
    <row r="59" spans="1:4" ht="17.25" customHeight="1" x14ac:dyDescent="0.15">
      <c r="A59" s="2207" t="s">
        <v>183</v>
      </c>
      <c r="B59" s="213" t="s">
        <v>164</v>
      </c>
      <c r="C59" s="228" t="s">
        <v>275</v>
      </c>
      <c r="D59" s="211">
        <v>34</v>
      </c>
    </row>
    <row r="60" spans="1:4" ht="17.25" customHeight="1" x14ac:dyDescent="0.15">
      <c r="A60" s="2207"/>
      <c r="B60" s="213" t="s">
        <v>214</v>
      </c>
      <c r="C60" s="228" t="s">
        <v>276</v>
      </c>
      <c r="D60" s="211">
        <v>35</v>
      </c>
    </row>
    <row r="61" spans="1:4" ht="34.5" customHeight="1" x14ac:dyDescent="0.15">
      <c r="A61" s="2207"/>
      <c r="B61" s="210" t="s">
        <v>215</v>
      </c>
      <c r="C61" s="228" t="s">
        <v>277</v>
      </c>
      <c r="D61" s="211">
        <v>36</v>
      </c>
    </row>
    <row r="62" spans="1:4" ht="32.25" customHeight="1" x14ac:dyDescent="0.15">
      <c r="A62" s="2207"/>
      <c r="B62" s="233" t="s">
        <v>216</v>
      </c>
      <c r="C62" s="228" t="s">
        <v>278</v>
      </c>
      <c r="D62" s="211">
        <v>37</v>
      </c>
    </row>
    <row r="63" spans="1:4" ht="17.25" customHeight="1" x14ac:dyDescent="0.15">
      <c r="A63" s="2207"/>
      <c r="B63" s="213" t="s">
        <v>217</v>
      </c>
      <c r="C63" s="228" t="s">
        <v>279</v>
      </c>
      <c r="D63" s="211">
        <v>38</v>
      </c>
    </row>
    <row r="64" spans="1:4" ht="17.25" customHeight="1" x14ac:dyDescent="0.15">
      <c r="A64" s="2207" t="s">
        <v>187</v>
      </c>
      <c r="B64" s="2227" t="s">
        <v>164</v>
      </c>
      <c r="C64" s="228" t="s">
        <v>280</v>
      </c>
      <c r="D64" s="211">
        <v>39</v>
      </c>
    </row>
    <row r="65" spans="1:4" ht="17.25" customHeight="1" x14ac:dyDescent="0.15">
      <c r="A65" s="2207"/>
      <c r="B65" s="2227"/>
      <c r="C65" s="228" t="s">
        <v>281</v>
      </c>
      <c r="D65" s="211">
        <v>40</v>
      </c>
    </row>
    <row r="66" spans="1:4" ht="17.25" customHeight="1" x14ac:dyDescent="0.15">
      <c r="A66" s="2207"/>
      <c r="B66" s="2227"/>
      <c r="C66" s="228" t="s">
        <v>455</v>
      </c>
      <c r="D66" s="211">
        <v>41</v>
      </c>
    </row>
    <row r="67" spans="1:4" ht="17.25" customHeight="1" x14ac:dyDescent="0.15">
      <c r="A67" s="2207"/>
      <c r="B67" s="2227" t="s">
        <v>218</v>
      </c>
      <c r="C67" s="228" t="s">
        <v>282</v>
      </c>
      <c r="D67" s="211">
        <v>42</v>
      </c>
    </row>
    <row r="68" spans="1:4" ht="17.25" customHeight="1" x14ac:dyDescent="0.15">
      <c r="A68" s="2207"/>
      <c r="B68" s="2227"/>
      <c r="C68" s="228" t="s">
        <v>235</v>
      </c>
      <c r="D68" s="211">
        <v>43</v>
      </c>
    </row>
    <row r="69" spans="1:4" ht="17.25" customHeight="1" x14ac:dyDescent="0.15">
      <c r="A69" s="2207"/>
      <c r="B69" s="2227"/>
      <c r="C69" s="228" t="s">
        <v>456</v>
      </c>
      <c r="D69" s="211">
        <v>44</v>
      </c>
    </row>
    <row r="70" spans="1:4" ht="17.25" customHeight="1" x14ac:dyDescent="0.15">
      <c r="A70" s="2207"/>
      <c r="B70" s="2207" t="s">
        <v>219</v>
      </c>
      <c r="C70" s="228" t="s">
        <v>439</v>
      </c>
      <c r="D70" s="211">
        <v>45</v>
      </c>
    </row>
    <row r="71" spans="1:4" ht="17.25" customHeight="1" x14ac:dyDescent="0.15">
      <c r="A71" s="2207"/>
      <c r="B71" s="2207"/>
      <c r="C71" s="228" t="s">
        <v>283</v>
      </c>
      <c r="D71" s="211">
        <v>46</v>
      </c>
    </row>
    <row r="72" spans="1:4" ht="17.25" customHeight="1" x14ac:dyDescent="0.15">
      <c r="A72" s="2207"/>
      <c r="B72" s="2207"/>
      <c r="C72" s="228" t="s">
        <v>457</v>
      </c>
      <c r="D72" s="211">
        <v>47</v>
      </c>
    </row>
    <row r="73" spans="1:4" ht="17.25" customHeight="1" x14ac:dyDescent="0.15">
      <c r="A73" s="2207"/>
      <c r="B73" s="2228" t="s">
        <v>216</v>
      </c>
      <c r="C73" s="228" t="s">
        <v>284</v>
      </c>
      <c r="D73" s="211">
        <v>48</v>
      </c>
    </row>
    <row r="74" spans="1:4" ht="17.25" customHeight="1" x14ac:dyDescent="0.15">
      <c r="A74" s="2207"/>
      <c r="B74" s="2228"/>
      <c r="C74" s="228" t="s">
        <v>285</v>
      </c>
      <c r="D74" s="211">
        <v>49</v>
      </c>
    </row>
    <row r="75" spans="1:4" ht="17.25" customHeight="1" x14ac:dyDescent="0.15">
      <c r="A75" s="2207"/>
      <c r="B75" s="219" t="s">
        <v>217</v>
      </c>
      <c r="C75" s="228" t="s">
        <v>286</v>
      </c>
      <c r="D75" s="211">
        <v>50</v>
      </c>
    </row>
    <row r="76" spans="1:4" ht="17.25" customHeight="1" x14ac:dyDescent="0.15">
      <c r="A76" s="2229" t="s">
        <v>220</v>
      </c>
      <c r="B76" s="2230"/>
      <c r="C76" s="213" t="s">
        <v>236</v>
      </c>
      <c r="D76" s="211">
        <v>51</v>
      </c>
    </row>
    <row r="77" spans="1:4" ht="17.25" customHeight="1" x14ac:dyDescent="0.15">
      <c r="A77" s="209"/>
      <c r="B77" s="209"/>
      <c r="C77" s="215"/>
      <c r="D77" s="216"/>
    </row>
    <row r="78" spans="1:4" ht="17.25" customHeight="1" x14ac:dyDescent="0.15">
      <c r="A78" s="237" t="s">
        <v>221</v>
      </c>
      <c r="B78" s="234"/>
      <c r="C78" s="215"/>
      <c r="D78" s="216"/>
    </row>
    <row r="79" spans="1:4" ht="51" customHeight="1" x14ac:dyDescent="0.15">
      <c r="A79" s="2224" t="s">
        <v>179</v>
      </c>
      <c r="B79" s="2224"/>
      <c r="C79" s="235" t="s">
        <v>195</v>
      </c>
      <c r="D79" s="211" t="s">
        <v>1140</v>
      </c>
    </row>
    <row r="80" spans="1:4" ht="17.25" customHeight="1" x14ac:dyDescent="0.15">
      <c r="A80" s="2207" t="s">
        <v>222</v>
      </c>
      <c r="B80" s="2207"/>
      <c r="C80" s="213" t="s">
        <v>288</v>
      </c>
      <c r="D80" s="211">
        <v>52</v>
      </c>
    </row>
    <row r="81" spans="1:4" ht="17.25" customHeight="1" x14ac:dyDescent="0.15">
      <c r="A81" s="2207"/>
      <c r="B81" s="2207"/>
      <c r="C81" s="340" t="s">
        <v>1124</v>
      </c>
      <c r="D81" s="211">
        <v>53</v>
      </c>
    </row>
    <row r="82" spans="1:4" ht="17.25" customHeight="1" x14ac:dyDescent="0.15">
      <c r="A82" s="2207"/>
      <c r="B82" s="2207"/>
      <c r="C82" s="213" t="s">
        <v>289</v>
      </c>
      <c r="D82" s="211">
        <v>54</v>
      </c>
    </row>
    <row r="83" spans="1:4" ht="17.25" customHeight="1" x14ac:dyDescent="0.15">
      <c r="A83" s="2207"/>
      <c r="B83" s="2207"/>
      <c r="C83" s="213" t="s">
        <v>290</v>
      </c>
      <c r="D83" s="211">
        <v>55</v>
      </c>
    </row>
    <row r="84" spans="1:4" ht="17.25" customHeight="1" x14ac:dyDescent="0.15">
      <c r="A84" s="2207"/>
      <c r="B84" s="2207"/>
      <c r="C84" s="213" t="s">
        <v>291</v>
      </c>
      <c r="D84" s="211">
        <v>56</v>
      </c>
    </row>
    <row r="85" spans="1:4" ht="17.25" customHeight="1" x14ac:dyDescent="0.15">
      <c r="A85" s="2207"/>
      <c r="B85" s="2207"/>
      <c r="C85" s="318" t="s">
        <v>1070</v>
      </c>
      <c r="D85" s="211">
        <v>57</v>
      </c>
    </row>
    <row r="86" spans="1:4" ht="17.25" customHeight="1" x14ac:dyDescent="0.15">
      <c r="A86" s="2207"/>
      <c r="B86" s="2207"/>
      <c r="C86" s="213" t="s">
        <v>292</v>
      </c>
      <c r="D86" s="211">
        <v>58</v>
      </c>
    </row>
    <row r="87" spans="1:4" ht="17.25" customHeight="1" x14ac:dyDescent="0.15">
      <c r="A87" s="2207"/>
      <c r="B87" s="2207"/>
      <c r="C87" s="213" t="s">
        <v>238</v>
      </c>
      <c r="D87" s="211">
        <v>59</v>
      </c>
    </row>
    <row r="88" spans="1:4" ht="17.25" customHeight="1" x14ac:dyDescent="0.15">
      <c r="A88" s="2207"/>
      <c r="B88" s="2207"/>
      <c r="C88" s="213" t="s">
        <v>1150</v>
      </c>
      <c r="D88" s="211">
        <v>60</v>
      </c>
    </row>
    <row r="89" spans="1:4" ht="17.25" customHeight="1" x14ac:dyDescent="0.15">
      <c r="A89" s="209"/>
      <c r="B89" s="209"/>
      <c r="C89" s="215"/>
      <c r="D89" s="216"/>
    </row>
    <row r="90" spans="1:4" ht="30.75" customHeight="1" x14ac:dyDescent="0.15">
      <c r="A90" s="212" t="s">
        <v>223</v>
      </c>
      <c r="B90" s="209"/>
      <c r="C90" s="215"/>
      <c r="D90" s="216"/>
    </row>
    <row r="91" spans="1:4" ht="7.5" customHeight="1" x14ac:dyDescent="0.15">
      <c r="A91" s="209"/>
      <c r="B91" s="209"/>
      <c r="C91" s="215"/>
      <c r="D91" s="216"/>
    </row>
    <row r="92" spans="1:4" ht="27" customHeight="1" x14ac:dyDescent="0.15">
      <c r="A92" s="2225" t="s">
        <v>224</v>
      </c>
      <c r="B92" s="2234"/>
      <c r="C92" s="2223" t="s">
        <v>180</v>
      </c>
      <c r="D92" s="2216" t="s">
        <v>1140</v>
      </c>
    </row>
    <row r="93" spans="1:4" ht="27" customHeight="1" x14ac:dyDescent="0.15">
      <c r="A93" s="236"/>
      <c r="B93" s="217" t="s">
        <v>503</v>
      </c>
      <c r="C93" s="2235"/>
      <c r="D93" s="2217"/>
    </row>
    <row r="94" spans="1:4" ht="17.25" customHeight="1" x14ac:dyDescent="0.15">
      <c r="A94" s="2231" t="s">
        <v>187</v>
      </c>
      <c r="B94" s="2233" t="s">
        <v>207</v>
      </c>
      <c r="C94" s="273" t="s">
        <v>440</v>
      </c>
      <c r="D94" s="272">
        <v>61</v>
      </c>
    </row>
    <row r="95" spans="1:4" ht="17.25" customHeight="1" x14ac:dyDescent="0.15">
      <c r="A95" s="2215"/>
      <c r="B95" s="2219"/>
      <c r="C95" s="326" t="s">
        <v>441</v>
      </c>
      <c r="D95" s="272">
        <v>62</v>
      </c>
    </row>
    <row r="96" spans="1:4" ht="17.25" customHeight="1" x14ac:dyDescent="0.15">
      <c r="A96" s="2215"/>
      <c r="B96" s="2233" t="s">
        <v>209</v>
      </c>
      <c r="C96" s="326" t="s">
        <v>442</v>
      </c>
      <c r="D96" s="272">
        <v>63</v>
      </c>
    </row>
    <row r="97" spans="1:4" ht="17.25" customHeight="1" x14ac:dyDescent="0.15">
      <c r="A97" s="2215"/>
      <c r="B97" s="2219"/>
      <c r="C97" s="327" t="s">
        <v>443</v>
      </c>
      <c r="D97" s="272">
        <v>64</v>
      </c>
    </row>
    <row r="98" spans="1:4" ht="17.25" customHeight="1" x14ac:dyDescent="0.15">
      <c r="A98" s="2215"/>
      <c r="B98" s="2233" t="s">
        <v>191</v>
      </c>
      <c r="C98" s="328" t="s">
        <v>444</v>
      </c>
      <c r="D98" s="272">
        <v>65</v>
      </c>
    </row>
    <row r="99" spans="1:4" ht="17.25" customHeight="1" x14ac:dyDescent="0.15">
      <c r="A99" s="2232"/>
      <c r="B99" s="2220"/>
      <c r="C99" s="327" t="s">
        <v>445</v>
      </c>
      <c r="D99" s="272">
        <v>66</v>
      </c>
    </row>
  </sheetData>
  <mergeCells count="35">
    <mergeCell ref="A76:B76"/>
    <mergeCell ref="A79:B79"/>
    <mergeCell ref="D92:D93"/>
    <mergeCell ref="A94:A99"/>
    <mergeCell ref="B94:B95"/>
    <mergeCell ref="B96:B97"/>
    <mergeCell ref="A92:B92"/>
    <mergeCell ref="C92:C93"/>
    <mergeCell ref="A80:B88"/>
    <mergeCell ref="B98:B99"/>
    <mergeCell ref="A59:A63"/>
    <mergeCell ref="A57:B57"/>
    <mergeCell ref="C57:C58"/>
    <mergeCell ref="A64:A75"/>
    <mergeCell ref="B64:B66"/>
    <mergeCell ref="B67:B69"/>
    <mergeCell ref="B73:B74"/>
    <mergeCell ref="B70:B72"/>
    <mergeCell ref="A44:B44"/>
    <mergeCell ref="B45:B48"/>
    <mergeCell ref="A51:A54"/>
    <mergeCell ref="D57:D58"/>
    <mergeCell ref="A45:A49"/>
    <mergeCell ref="A50:B50"/>
    <mergeCell ref="A1:D1"/>
    <mergeCell ref="A32:B32"/>
    <mergeCell ref="A33:B39"/>
    <mergeCell ref="A8:B8"/>
    <mergeCell ref="A13:A28"/>
    <mergeCell ref="B13:B17"/>
    <mergeCell ref="B18:B21"/>
    <mergeCell ref="B22:B24"/>
    <mergeCell ref="B25:B28"/>
    <mergeCell ref="A9:A10"/>
    <mergeCell ref="A11:B12"/>
  </mergeCells>
  <phoneticPr fontId="4"/>
  <pageMargins left="0.7" right="0.7" top="0.75" bottom="0.75" header="0.3" footer="0.3"/>
  <pageSetup paperSize="9" orientation="portrait" r:id="rId1"/>
  <rowBreaks count="2" manualBreakCount="2">
    <brk id="40" max="16383" man="1"/>
    <brk id="7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192"/>
  <sheetViews>
    <sheetView view="pageBreakPreview" topLeftCell="B1" zoomScale="70" zoomScaleNormal="100" zoomScaleSheetLayoutView="70" workbookViewId="0">
      <selection activeCell="D160" sqref="D160"/>
    </sheetView>
  </sheetViews>
  <sheetFormatPr defaultColWidth="9" defaultRowHeight="13.5" x14ac:dyDescent="0.15"/>
  <cols>
    <col min="1" max="1" width="17.5" style="9" customWidth="1"/>
    <col min="2" max="2" width="20.875" style="9" customWidth="1"/>
    <col min="3" max="3" width="27.125" style="9" customWidth="1"/>
    <col min="4" max="4" width="51.75" style="52" customWidth="1"/>
    <col min="5" max="5" width="11.125" style="329" customWidth="1"/>
    <col min="6" max="6" width="95.5" style="9" customWidth="1"/>
    <col min="7" max="16384" width="9" style="9"/>
  </cols>
  <sheetData>
    <row r="1" spans="1:6" ht="31.5" customHeight="1" x14ac:dyDescent="0.15">
      <c r="A1" s="2255" t="s">
        <v>1139</v>
      </c>
      <c r="B1" s="2255"/>
      <c r="C1" s="2255"/>
      <c r="D1" s="2255"/>
      <c r="E1" s="2255"/>
      <c r="F1" s="2255"/>
    </row>
    <row r="2" spans="1:6" ht="12" customHeight="1" x14ac:dyDescent="0.15"/>
    <row r="3" spans="1:6" ht="57.75" customHeight="1" x14ac:dyDescent="0.15">
      <c r="B3" s="10"/>
      <c r="D3" s="95"/>
      <c r="E3" s="336" t="s">
        <v>1140</v>
      </c>
    </row>
    <row r="4" spans="1:6" ht="19.5" customHeight="1" x14ac:dyDescent="0.15">
      <c r="B4" s="11"/>
      <c r="D4" s="95" t="s">
        <v>226</v>
      </c>
      <c r="E4" s="330">
        <v>200</v>
      </c>
    </row>
    <row r="5" spans="1:6" ht="19.5" customHeight="1" x14ac:dyDescent="0.15">
      <c r="B5" s="11"/>
      <c r="D5" s="95" t="s">
        <v>287</v>
      </c>
      <c r="E5" s="330">
        <v>300</v>
      </c>
    </row>
    <row r="6" spans="1:6" ht="19.5" customHeight="1" x14ac:dyDescent="0.15">
      <c r="A6" s="107" t="s">
        <v>177</v>
      </c>
      <c r="B6" s="108"/>
      <c r="C6" s="106"/>
      <c r="D6" s="110"/>
      <c r="E6" s="331"/>
      <c r="F6" s="108"/>
    </row>
    <row r="7" spans="1:6" ht="19.5" customHeight="1" x14ac:dyDescent="0.15">
      <c r="A7" s="106" t="s">
        <v>772</v>
      </c>
      <c r="B7" s="108"/>
      <c r="C7" s="106"/>
      <c r="D7" s="110"/>
      <c r="E7" s="331"/>
      <c r="F7" s="108"/>
    </row>
    <row r="8" spans="1:6" ht="57" customHeight="1" x14ac:dyDescent="0.15">
      <c r="A8" s="84" t="s">
        <v>274</v>
      </c>
      <c r="B8" s="2287" t="s">
        <v>179</v>
      </c>
      <c r="C8" s="2288"/>
      <c r="D8" s="85" t="s">
        <v>180</v>
      </c>
      <c r="E8" s="336" t="s">
        <v>1140</v>
      </c>
      <c r="F8" s="84" t="s">
        <v>813</v>
      </c>
    </row>
    <row r="9" spans="1:6" ht="19.5" customHeight="1" x14ac:dyDescent="0.15">
      <c r="A9" s="2256" t="s">
        <v>796</v>
      </c>
      <c r="B9" s="2301" t="s">
        <v>784</v>
      </c>
      <c r="C9" s="2276" t="s">
        <v>181</v>
      </c>
      <c r="D9" s="2302" t="s">
        <v>182</v>
      </c>
      <c r="E9" s="2293">
        <v>1</v>
      </c>
      <c r="F9" s="93" t="s">
        <v>321</v>
      </c>
    </row>
    <row r="10" spans="1:6" ht="19.5" customHeight="1" x14ac:dyDescent="0.15">
      <c r="A10" s="2256"/>
      <c r="B10" s="2289"/>
      <c r="C10" s="2252"/>
      <c r="D10" s="2303"/>
      <c r="E10" s="2294"/>
      <c r="F10" s="114" t="s">
        <v>477</v>
      </c>
    </row>
    <row r="11" spans="1:6" ht="19.5" customHeight="1" x14ac:dyDescent="0.15">
      <c r="A11" s="2256"/>
      <c r="B11" s="2289"/>
      <c r="C11" s="103" t="s">
        <v>183</v>
      </c>
      <c r="D11" s="115" t="s">
        <v>184</v>
      </c>
      <c r="E11" s="332">
        <v>2</v>
      </c>
      <c r="F11" s="90" t="s">
        <v>322</v>
      </c>
    </row>
    <row r="12" spans="1:6" ht="19.5" customHeight="1" x14ac:dyDescent="0.15">
      <c r="A12" s="2256"/>
      <c r="B12" s="2279" t="s">
        <v>539</v>
      </c>
      <c r="C12" s="2285"/>
      <c r="D12" s="319" t="s">
        <v>1090</v>
      </c>
      <c r="E12" s="333">
        <v>301</v>
      </c>
      <c r="F12" s="320" t="s">
        <v>323</v>
      </c>
    </row>
    <row r="13" spans="1:6" ht="19.5" customHeight="1" x14ac:dyDescent="0.15">
      <c r="A13" s="2257"/>
      <c r="B13" s="2283"/>
      <c r="C13" s="2284"/>
      <c r="D13" s="319" t="s">
        <v>1091</v>
      </c>
      <c r="E13" s="333">
        <v>302</v>
      </c>
      <c r="F13" s="321" t="s">
        <v>1092</v>
      </c>
    </row>
    <row r="14" spans="1:6" ht="19.5" customHeight="1" x14ac:dyDescent="0.15">
      <c r="A14" s="2256"/>
      <c r="B14" s="2278" t="s">
        <v>187</v>
      </c>
      <c r="C14" s="2280" t="s">
        <v>188</v>
      </c>
      <c r="D14" s="115" t="s">
        <v>785</v>
      </c>
      <c r="E14" s="332">
        <v>4</v>
      </c>
      <c r="F14" s="90" t="s">
        <v>324</v>
      </c>
    </row>
    <row r="15" spans="1:6" ht="19.5" customHeight="1" x14ac:dyDescent="0.15">
      <c r="A15" s="2256"/>
      <c r="B15" s="2289"/>
      <c r="C15" s="2282"/>
      <c r="D15" s="2291" t="s">
        <v>786</v>
      </c>
      <c r="E15" s="2293">
        <v>5</v>
      </c>
      <c r="F15" s="93" t="s">
        <v>325</v>
      </c>
    </row>
    <row r="16" spans="1:6" ht="19.5" customHeight="1" x14ac:dyDescent="0.15">
      <c r="A16" s="2256"/>
      <c r="B16" s="2289"/>
      <c r="C16" s="2282"/>
      <c r="D16" s="2292"/>
      <c r="E16" s="2294"/>
      <c r="F16" s="114" t="s">
        <v>326</v>
      </c>
    </row>
    <row r="17" spans="1:6" ht="19.5" customHeight="1" x14ac:dyDescent="0.15">
      <c r="A17" s="2256"/>
      <c r="B17" s="2289"/>
      <c r="C17" s="2282"/>
      <c r="D17" s="2297" t="s">
        <v>787</v>
      </c>
      <c r="E17" s="2286">
        <v>6</v>
      </c>
      <c r="F17" s="91" t="s">
        <v>327</v>
      </c>
    </row>
    <row r="18" spans="1:6" ht="19.5" customHeight="1" x14ac:dyDescent="0.15">
      <c r="A18" s="2257"/>
      <c r="B18" s="2289"/>
      <c r="C18" s="2282"/>
      <c r="D18" s="2298"/>
      <c r="E18" s="2248"/>
      <c r="F18" s="86" t="s">
        <v>1020</v>
      </c>
    </row>
    <row r="19" spans="1:6" ht="19.5" customHeight="1" x14ac:dyDescent="0.15">
      <c r="A19" s="2257"/>
      <c r="B19" s="2289"/>
      <c r="C19" s="2282"/>
      <c r="D19" s="271" t="s">
        <v>1017</v>
      </c>
      <c r="E19" s="330">
        <v>100</v>
      </c>
      <c r="F19" s="271" t="s">
        <v>1017</v>
      </c>
    </row>
    <row r="20" spans="1:6" ht="19.5" customHeight="1" x14ac:dyDescent="0.15">
      <c r="A20" s="2256"/>
      <c r="B20" s="2289"/>
      <c r="C20" s="2284"/>
      <c r="D20" s="271" t="s">
        <v>1018</v>
      </c>
      <c r="E20" s="330">
        <v>101</v>
      </c>
      <c r="F20" s="271" t="s">
        <v>1018</v>
      </c>
    </row>
    <row r="21" spans="1:6" ht="19.5" customHeight="1" x14ac:dyDescent="0.15">
      <c r="A21" s="2256"/>
      <c r="B21" s="2289"/>
      <c r="C21" s="2280" t="s">
        <v>189</v>
      </c>
      <c r="D21" s="2291" t="s">
        <v>462</v>
      </c>
      <c r="E21" s="2293">
        <v>7</v>
      </c>
      <c r="F21" s="93" t="s">
        <v>328</v>
      </c>
    </row>
    <row r="22" spans="1:6" ht="19.5" customHeight="1" x14ac:dyDescent="0.15">
      <c r="A22" s="2256"/>
      <c r="B22" s="2289"/>
      <c r="C22" s="2282"/>
      <c r="D22" s="2292"/>
      <c r="E22" s="2294"/>
      <c r="F22" s="114" t="s">
        <v>329</v>
      </c>
    </row>
    <row r="23" spans="1:6" ht="19.5" customHeight="1" x14ac:dyDescent="0.15">
      <c r="A23" s="2256"/>
      <c r="B23" s="2289"/>
      <c r="C23" s="2282"/>
      <c r="D23" s="2302" t="s">
        <v>463</v>
      </c>
      <c r="E23" s="2293">
        <v>8</v>
      </c>
      <c r="F23" s="91" t="s">
        <v>330</v>
      </c>
    </row>
    <row r="24" spans="1:6" ht="19.5" customHeight="1" x14ac:dyDescent="0.15">
      <c r="A24" s="2256"/>
      <c r="B24" s="2289"/>
      <c r="C24" s="2282"/>
      <c r="D24" s="2303"/>
      <c r="E24" s="2294"/>
      <c r="F24" s="87" t="s">
        <v>478</v>
      </c>
    </row>
    <row r="25" spans="1:6" ht="19.5" customHeight="1" x14ac:dyDescent="0.15">
      <c r="A25" s="2256"/>
      <c r="B25" s="2289"/>
      <c r="C25" s="2282"/>
      <c r="D25" s="2297" t="s">
        <v>788</v>
      </c>
      <c r="E25" s="2286">
        <v>9</v>
      </c>
      <c r="F25" s="93" t="s">
        <v>331</v>
      </c>
    </row>
    <row r="26" spans="1:6" ht="19.5" customHeight="1" x14ac:dyDescent="0.15">
      <c r="A26" s="2256"/>
      <c r="B26" s="2289"/>
      <c r="C26" s="2282"/>
      <c r="D26" s="2298"/>
      <c r="E26" s="2248"/>
      <c r="F26" s="92" t="s">
        <v>332</v>
      </c>
    </row>
    <row r="27" spans="1:6" ht="19.5" customHeight="1" x14ac:dyDescent="0.15">
      <c r="A27" s="2257"/>
      <c r="B27" s="2289"/>
      <c r="C27" s="2282"/>
      <c r="D27" s="2298"/>
      <c r="E27" s="2248"/>
      <c r="F27" s="114" t="s">
        <v>1021</v>
      </c>
    </row>
    <row r="28" spans="1:6" ht="19.5" customHeight="1" x14ac:dyDescent="0.15">
      <c r="A28" s="2256"/>
      <c r="B28" s="2289"/>
      <c r="C28" s="2284"/>
      <c r="D28" s="103" t="s">
        <v>1019</v>
      </c>
      <c r="E28" s="341">
        <v>102</v>
      </c>
      <c r="F28" s="103" t="s">
        <v>1019</v>
      </c>
    </row>
    <row r="29" spans="1:6" ht="19.5" customHeight="1" x14ac:dyDescent="0.15">
      <c r="A29" s="2256"/>
      <c r="B29" s="2289"/>
      <c r="C29" s="2296" t="s">
        <v>190</v>
      </c>
      <c r="D29" s="116" t="s">
        <v>465</v>
      </c>
      <c r="E29" s="332">
        <v>10</v>
      </c>
      <c r="F29" s="90" t="s">
        <v>334</v>
      </c>
    </row>
    <row r="30" spans="1:6" ht="19.5" customHeight="1" x14ac:dyDescent="0.15">
      <c r="A30" s="2256"/>
      <c r="B30" s="2289"/>
      <c r="C30" s="2296"/>
      <c r="D30" s="116" t="s">
        <v>466</v>
      </c>
      <c r="E30" s="332">
        <v>11</v>
      </c>
      <c r="F30" s="86" t="s">
        <v>335</v>
      </c>
    </row>
    <row r="31" spans="1:6" ht="19.5" customHeight="1" x14ac:dyDescent="0.15">
      <c r="A31" s="2256"/>
      <c r="B31" s="2289"/>
      <c r="C31" s="2296"/>
      <c r="D31" s="116" t="s">
        <v>447</v>
      </c>
      <c r="E31" s="332">
        <v>12</v>
      </c>
      <c r="F31" s="90" t="s">
        <v>336</v>
      </c>
    </row>
    <row r="32" spans="1:6" ht="19.5" customHeight="1" x14ac:dyDescent="0.15">
      <c r="A32" s="2256"/>
      <c r="B32" s="2289"/>
      <c r="C32" s="2280" t="s">
        <v>191</v>
      </c>
      <c r="D32" s="116" t="s">
        <v>467</v>
      </c>
      <c r="E32" s="332">
        <v>13</v>
      </c>
      <c r="F32" s="86" t="s">
        <v>337</v>
      </c>
    </row>
    <row r="33" spans="1:6" ht="19.5" customHeight="1" x14ac:dyDescent="0.15">
      <c r="A33" s="2256"/>
      <c r="B33" s="2289"/>
      <c r="C33" s="2282"/>
      <c r="D33" s="116" t="s">
        <v>468</v>
      </c>
      <c r="E33" s="332">
        <v>14</v>
      </c>
      <c r="F33" s="90" t="s">
        <v>338</v>
      </c>
    </row>
    <row r="34" spans="1:6" ht="19.5" customHeight="1" x14ac:dyDescent="0.15">
      <c r="A34" s="2256"/>
      <c r="B34" s="2289"/>
      <c r="C34" s="2282"/>
      <c r="D34" s="2297" t="s">
        <v>789</v>
      </c>
      <c r="E34" s="2286">
        <v>15</v>
      </c>
      <c r="F34" s="93" t="s">
        <v>339</v>
      </c>
    </row>
    <row r="35" spans="1:6" ht="19.5" customHeight="1" x14ac:dyDescent="0.15">
      <c r="A35" s="2256"/>
      <c r="B35" s="2289"/>
      <c r="C35" s="2282"/>
      <c r="D35" s="2298"/>
      <c r="E35" s="2248"/>
      <c r="F35" s="92" t="s">
        <v>340</v>
      </c>
    </row>
    <row r="36" spans="1:6" ht="19.5" customHeight="1" x14ac:dyDescent="0.15">
      <c r="A36" s="2256"/>
      <c r="B36" s="2289"/>
      <c r="C36" s="2282"/>
      <c r="D36" s="2298"/>
      <c r="E36" s="2248"/>
      <c r="F36" s="92" t="s">
        <v>333</v>
      </c>
    </row>
    <row r="37" spans="1:6" ht="19.5" customHeight="1" x14ac:dyDescent="0.15">
      <c r="A37" s="2257"/>
      <c r="B37" s="2289"/>
      <c r="C37" s="2282"/>
      <c r="D37" s="2298"/>
      <c r="E37" s="2248"/>
      <c r="F37" s="114" t="s">
        <v>1022</v>
      </c>
    </row>
    <row r="38" spans="1:6" ht="19.5" customHeight="1" x14ac:dyDescent="0.15">
      <c r="A38" s="2256"/>
      <c r="B38" s="2289"/>
      <c r="C38" s="2284"/>
      <c r="D38" s="103" t="s">
        <v>1019</v>
      </c>
      <c r="E38" s="341">
        <v>103</v>
      </c>
      <c r="F38" s="103" t="s">
        <v>1019</v>
      </c>
    </row>
    <row r="39" spans="1:6" ht="19.5" customHeight="1" x14ac:dyDescent="0.15">
      <c r="A39" s="2256"/>
      <c r="B39" s="2289"/>
      <c r="C39" s="2275" t="s">
        <v>192</v>
      </c>
      <c r="D39" s="2291" t="s">
        <v>193</v>
      </c>
      <c r="E39" s="2247">
        <v>16</v>
      </c>
      <c r="F39" s="91" t="s">
        <v>479</v>
      </c>
    </row>
    <row r="40" spans="1:6" ht="19.5" customHeight="1" x14ac:dyDescent="0.15">
      <c r="A40" s="2256"/>
      <c r="B40" s="2290"/>
      <c r="C40" s="2243"/>
      <c r="D40" s="2292"/>
      <c r="E40" s="2249"/>
      <c r="F40" s="87" t="s">
        <v>480</v>
      </c>
    </row>
    <row r="41" spans="1:6" ht="15" customHeight="1" x14ac:dyDescent="0.15">
      <c r="B41" s="13"/>
      <c r="C41" s="13"/>
      <c r="D41" s="50"/>
      <c r="E41" s="334"/>
    </row>
    <row r="42" spans="1:6" ht="15" customHeight="1" x14ac:dyDescent="0.15">
      <c r="A42" s="106" t="s">
        <v>773</v>
      </c>
      <c r="B42" s="108"/>
      <c r="C42" s="109"/>
      <c r="D42" s="110"/>
      <c r="E42" s="331"/>
      <c r="F42" s="108"/>
    </row>
    <row r="43" spans="1:6" ht="57.75" customHeight="1" x14ac:dyDescent="0.15">
      <c r="A43" s="84" t="s">
        <v>274</v>
      </c>
      <c r="B43" s="2287" t="s">
        <v>179</v>
      </c>
      <c r="C43" s="2288"/>
      <c r="D43" s="85" t="s">
        <v>180</v>
      </c>
      <c r="E43" s="336" t="s">
        <v>1140</v>
      </c>
      <c r="F43" s="84" t="s">
        <v>813</v>
      </c>
    </row>
    <row r="44" spans="1:6" ht="19.5" customHeight="1" x14ac:dyDescent="0.15">
      <c r="A44" s="2258" t="s">
        <v>771</v>
      </c>
      <c r="B44" s="2295" t="s">
        <v>769</v>
      </c>
      <c r="C44" s="2296"/>
      <c r="D44" s="111" t="s">
        <v>762</v>
      </c>
      <c r="E44" s="330">
        <v>17</v>
      </c>
      <c r="F44" s="90" t="s">
        <v>341</v>
      </c>
    </row>
    <row r="45" spans="1:6" ht="19.5" customHeight="1" x14ac:dyDescent="0.15">
      <c r="A45" s="2258"/>
      <c r="B45" s="2295"/>
      <c r="C45" s="2296"/>
      <c r="D45" s="111" t="s">
        <v>763</v>
      </c>
      <c r="E45" s="330">
        <v>18</v>
      </c>
      <c r="F45" s="90" t="s">
        <v>790</v>
      </c>
    </row>
    <row r="46" spans="1:6" ht="19.5" customHeight="1" x14ac:dyDescent="0.15">
      <c r="A46" s="2258"/>
      <c r="B46" s="2295"/>
      <c r="C46" s="2296"/>
      <c r="D46" s="111" t="s">
        <v>764</v>
      </c>
      <c r="E46" s="330">
        <v>19</v>
      </c>
      <c r="F46" s="90" t="s">
        <v>791</v>
      </c>
    </row>
    <row r="47" spans="1:6" ht="19.5" customHeight="1" x14ac:dyDescent="0.15">
      <c r="A47" s="2258"/>
      <c r="B47" s="2295"/>
      <c r="C47" s="2296"/>
      <c r="D47" s="111" t="s">
        <v>765</v>
      </c>
      <c r="E47" s="330">
        <v>20</v>
      </c>
      <c r="F47" s="83" t="s">
        <v>777</v>
      </c>
    </row>
    <row r="48" spans="1:6" ht="19.5" customHeight="1" x14ac:dyDescent="0.15">
      <c r="A48" s="2258"/>
      <c r="B48" s="2295"/>
      <c r="C48" s="2296"/>
      <c r="D48" s="111" t="s">
        <v>766</v>
      </c>
      <c r="E48" s="330">
        <v>21</v>
      </c>
      <c r="F48" s="90" t="s">
        <v>792</v>
      </c>
    </row>
    <row r="49" spans="1:6" ht="19.5" customHeight="1" x14ac:dyDescent="0.15">
      <c r="A49" s="2258"/>
      <c r="B49" s="2295"/>
      <c r="C49" s="2296"/>
      <c r="D49" s="111" t="s">
        <v>767</v>
      </c>
      <c r="E49" s="330">
        <v>22</v>
      </c>
      <c r="F49" s="90" t="s">
        <v>793</v>
      </c>
    </row>
    <row r="50" spans="1:6" ht="19.5" customHeight="1" x14ac:dyDescent="0.15">
      <c r="A50" s="2258"/>
      <c r="B50" s="2295"/>
      <c r="C50" s="2296"/>
      <c r="D50" s="111" t="s">
        <v>234</v>
      </c>
      <c r="E50" s="330">
        <v>23</v>
      </c>
      <c r="F50" s="96" t="s">
        <v>342</v>
      </c>
    </row>
    <row r="51" spans="1:6" ht="15" customHeight="1" x14ac:dyDescent="0.15">
      <c r="B51" s="10"/>
      <c r="C51" s="10"/>
      <c r="D51" s="49"/>
      <c r="E51" s="335"/>
    </row>
    <row r="52" spans="1:6" ht="19.5" customHeight="1" x14ac:dyDescent="0.15">
      <c r="A52" s="107" t="s">
        <v>197</v>
      </c>
      <c r="C52" s="10"/>
      <c r="D52" s="49"/>
      <c r="E52" s="335"/>
    </row>
    <row r="53" spans="1:6" ht="19.5" customHeight="1" x14ac:dyDescent="0.15">
      <c r="A53" s="106" t="s">
        <v>774</v>
      </c>
      <c r="C53" s="10"/>
      <c r="D53" s="49"/>
      <c r="E53" s="335"/>
    </row>
    <row r="54" spans="1:6" ht="56.25" customHeight="1" x14ac:dyDescent="0.15">
      <c r="A54" s="84" t="s">
        <v>274</v>
      </c>
      <c r="B54" s="2287" t="s">
        <v>179</v>
      </c>
      <c r="C54" s="2288"/>
      <c r="D54" s="85" t="s">
        <v>180</v>
      </c>
      <c r="E54" s="336" t="s">
        <v>1140</v>
      </c>
      <c r="F54" s="84" t="s">
        <v>813</v>
      </c>
    </row>
    <row r="55" spans="1:6" ht="18.75" customHeight="1" x14ac:dyDescent="0.15">
      <c r="A55" s="2258" t="s">
        <v>780</v>
      </c>
      <c r="B55" s="2278" t="s">
        <v>795</v>
      </c>
      <c r="C55" s="2278" t="s">
        <v>199</v>
      </c>
      <c r="D55" s="2276" t="s">
        <v>200</v>
      </c>
      <c r="E55" s="2247">
        <v>24</v>
      </c>
      <c r="F55" s="86" t="s">
        <v>481</v>
      </c>
    </row>
    <row r="56" spans="1:6" ht="18.75" customHeight="1" x14ac:dyDescent="0.15">
      <c r="A56" s="2258"/>
      <c r="B56" s="2239"/>
      <c r="C56" s="2239"/>
      <c r="D56" s="2252"/>
      <c r="E56" s="2249"/>
      <c r="F56" s="87" t="s">
        <v>482</v>
      </c>
    </row>
    <row r="57" spans="1:6" ht="18.75" customHeight="1" x14ac:dyDescent="0.15">
      <c r="A57" s="2258"/>
      <c r="B57" s="2239"/>
      <c r="C57" s="2239"/>
      <c r="D57" s="2299" t="s">
        <v>201</v>
      </c>
      <c r="E57" s="2247">
        <v>25</v>
      </c>
      <c r="F57" s="86" t="s">
        <v>483</v>
      </c>
    </row>
    <row r="58" spans="1:6" ht="18.75" customHeight="1" x14ac:dyDescent="0.15">
      <c r="A58" s="2258"/>
      <c r="B58" s="2239"/>
      <c r="C58" s="2239"/>
      <c r="D58" s="2300"/>
      <c r="E58" s="2249"/>
      <c r="F58" s="87" t="s">
        <v>484</v>
      </c>
    </row>
    <row r="59" spans="1:6" ht="18.75" customHeight="1" x14ac:dyDescent="0.15">
      <c r="A59" s="2258"/>
      <c r="B59" s="2239"/>
      <c r="C59" s="2239"/>
      <c r="D59" s="2276" t="s">
        <v>202</v>
      </c>
      <c r="E59" s="2247">
        <v>26</v>
      </c>
      <c r="F59" s="86" t="s">
        <v>485</v>
      </c>
    </row>
    <row r="60" spans="1:6" ht="18.75" customHeight="1" x14ac:dyDescent="0.15">
      <c r="A60" s="2258"/>
      <c r="B60" s="2239"/>
      <c r="C60" s="2239"/>
      <c r="D60" s="2252"/>
      <c r="E60" s="2249"/>
      <c r="F60" s="87" t="s">
        <v>486</v>
      </c>
    </row>
    <row r="61" spans="1:6" ht="18.75" customHeight="1" x14ac:dyDescent="0.15">
      <c r="A61" s="2258"/>
      <c r="B61" s="2239"/>
      <c r="C61" s="2239"/>
      <c r="D61" s="2276" t="s">
        <v>203</v>
      </c>
      <c r="E61" s="2247">
        <v>27</v>
      </c>
      <c r="F61" s="86" t="s">
        <v>487</v>
      </c>
    </row>
    <row r="62" spans="1:6" ht="18.75" customHeight="1" x14ac:dyDescent="0.15">
      <c r="A62" s="2258"/>
      <c r="B62" s="2239"/>
      <c r="C62" s="2240"/>
      <c r="D62" s="2252"/>
      <c r="E62" s="2249"/>
      <c r="F62" s="87" t="s">
        <v>488</v>
      </c>
    </row>
    <row r="63" spans="1:6" ht="18.75" customHeight="1" x14ac:dyDescent="0.15">
      <c r="A63" s="2258"/>
      <c r="B63" s="2239"/>
      <c r="C63" s="88" t="s">
        <v>183</v>
      </c>
      <c r="D63" s="89" t="s">
        <v>184</v>
      </c>
      <c r="E63" s="330">
        <v>28</v>
      </c>
      <c r="F63" s="90" t="s">
        <v>322</v>
      </c>
    </row>
    <row r="64" spans="1:6" ht="18.75" customHeight="1" x14ac:dyDescent="0.15">
      <c r="A64" s="2258"/>
      <c r="B64" s="2279" t="s">
        <v>539</v>
      </c>
      <c r="C64" s="2280"/>
      <c r="D64" s="2276" t="s">
        <v>204</v>
      </c>
      <c r="E64" s="2247">
        <v>29</v>
      </c>
      <c r="F64" s="91" t="s">
        <v>720</v>
      </c>
    </row>
    <row r="65" spans="1:6" ht="18.75" customHeight="1" x14ac:dyDescent="0.15">
      <c r="A65" s="2258"/>
      <c r="B65" s="2281"/>
      <c r="C65" s="2282"/>
      <c r="D65" s="2251"/>
      <c r="E65" s="2248"/>
      <c r="F65" s="92" t="s">
        <v>343</v>
      </c>
    </row>
    <row r="66" spans="1:6" ht="37.5" x14ac:dyDescent="0.15">
      <c r="A66" s="2258"/>
      <c r="B66" s="2283"/>
      <c r="C66" s="2284"/>
      <c r="D66" s="2252"/>
      <c r="E66" s="2249"/>
      <c r="F66" s="87" t="s">
        <v>794</v>
      </c>
    </row>
    <row r="67" spans="1:6" ht="18.75" customHeight="1" x14ac:dyDescent="0.15">
      <c r="A67" s="2258"/>
      <c r="B67" s="2238" t="s">
        <v>187</v>
      </c>
      <c r="C67" s="2285" t="s">
        <v>205</v>
      </c>
      <c r="D67" s="2250" t="s">
        <v>206</v>
      </c>
      <c r="E67" s="2286">
        <v>30</v>
      </c>
      <c r="F67" s="91" t="s">
        <v>344</v>
      </c>
    </row>
    <row r="68" spans="1:6" ht="18.75" customHeight="1" x14ac:dyDescent="0.15">
      <c r="A68" s="2258"/>
      <c r="B68" s="2239"/>
      <c r="C68" s="2282"/>
      <c r="D68" s="2251"/>
      <c r="E68" s="2248"/>
      <c r="F68" s="92" t="s">
        <v>345</v>
      </c>
    </row>
    <row r="69" spans="1:6" ht="18.75" customHeight="1" x14ac:dyDescent="0.15">
      <c r="A69" s="2258"/>
      <c r="B69" s="2239"/>
      <c r="C69" s="2282"/>
      <c r="D69" s="2251"/>
      <c r="E69" s="2248"/>
      <c r="F69" s="93" t="s">
        <v>346</v>
      </c>
    </row>
    <row r="70" spans="1:6" ht="18.75" customHeight="1" x14ac:dyDescent="0.15">
      <c r="A70" s="2258"/>
      <c r="B70" s="2239"/>
      <c r="C70" s="2282"/>
      <c r="D70" s="2251"/>
      <c r="E70" s="2248"/>
      <c r="F70" s="92" t="s">
        <v>347</v>
      </c>
    </row>
    <row r="71" spans="1:6" ht="18.75" customHeight="1" x14ac:dyDescent="0.15">
      <c r="A71" s="2258"/>
      <c r="B71" s="2239"/>
      <c r="C71" s="2282"/>
      <c r="D71" s="2251"/>
      <c r="E71" s="2248"/>
      <c r="F71" s="92" t="s">
        <v>348</v>
      </c>
    </row>
    <row r="72" spans="1:6" ht="18.75" customHeight="1" x14ac:dyDescent="0.15">
      <c r="A72" s="2258"/>
      <c r="B72" s="2239"/>
      <c r="C72" s="2282"/>
      <c r="D72" s="2251"/>
      <c r="E72" s="2248"/>
      <c r="F72" s="92" t="s">
        <v>349</v>
      </c>
    </row>
    <row r="73" spans="1:6" ht="18.75" customHeight="1" x14ac:dyDescent="0.15">
      <c r="A73" s="2258"/>
      <c r="B73" s="2239"/>
      <c r="C73" s="2284"/>
      <c r="D73" s="2252"/>
      <c r="E73" s="2249"/>
      <c r="F73" s="87" t="s">
        <v>350</v>
      </c>
    </row>
    <row r="74" spans="1:6" ht="18.75" customHeight="1" x14ac:dyDescent="0.15">
      <c r="A74" s="2258"/>
      <c r="B74" s="2239"/>
      <c r="C74" s="2285" t="s">
        <v>207</v>
      </c>
      <c r="D74" s="2250" t="s">
        <v>208</v>
      </c>
      <c r="E74" s="2286">
        <v>31</v>
      </c>
      <c r="F74" s="91" t="s">
        <v>351</v>
      </c>
    </row>
    <row r="75" spans="1:6" ht="18.75" customHeight="1" x14ac:dyDescent="0.15">
      <c r="A75" s="2258"/>
      <c r="B75" s="2239"/>
      <c r="C75" s="2282"/>
      <c r="D75" s="2251"/>
      <c r="E75" s="2248"/>
      <c r="F75" s="92" t="s">
        <v>352</v>
      </c>
    </row>
    <row r="76" spans="1:6" ht="18.75" customHeight="1" x14ac:dyDescent="0.15">
      <c r="A76" s="2258"/>
      <c r="B76" s="2239"/>
      <c r="C76" s="2282"/>
      <c r="D76" s="2251"/>
      <c r="E76" s="2248"/>
      <c r="F76" s="92" t="s">
        <v>353</v>
      </c>
    </row>
    <row r="77" spans="1:6" ht="18.75" customHeight="1" x14ac:dyDescent="0.15">
      <c r="A77" s="2258"/>
      <c r="B77" s="2239"/>
      <c r="C77" s="2282"/>
      <c r="D77" s="2251"/>
      <c r="E77" s="2248"/>
      <c r="F77" s="92" t="s">
        <v>354</v>
      </c>
    </row>
    <row r="78" spans="1:6" ht="18.75" customHeight="1" x14ac:dyDescent="0.15">
      <c r="A78" s="2258"/>
      <c r="B78" s="2239"/>
      <c r="C78" s="2282"/>
      <c r="D78" s="2251"/>
      <c r="E78" s="2248"/>
      <c r="F78" s="92" t="s">
        <v>489</v>
      </c>
    </row>
    <row r="79" spans="1:6" ht="18.75" customHeight="1" x14ac:dyDescent="0.15">
      <c r="A79" s="2258"/>
      <c r="B79" s="2239"/>
      <c r="C79" s="2282"/>
      <c r="D79" s="2251"/>
      <c r="E79" s="2248"/>
      <c r="F79" s="92" t="s">
        <v>355</v>
      </c>
    </row>
    <row r="80" spans="1:6" ht="18.75" customHeight="1" x14ac:dyDescent="0.15">
      <c r="A80" s="2258"/>
      <c r="B80" s="2239"/>
      <c r="C80" s="2282"/>
      <c r="D80" s="2251"/>
      <c r="E80" s="2248"/>
      <c r="F80" s="92" t="s">
        <v>356</v>
      </c>
    </row>
    <row r="81" spans="1:6" ht="18.75" customHeight="1" x14ac:dyDescent="0.15">
      <c r="A81" s="2258"/>
      <c r="B81" s="2239"/>
      <c r="C81" s="2282"/>
      <c r="D81" s="2251"/>
      <c r="E81" s="2248"/>
      <c r="F81" s="92" t="s">
        <v>490</v>
      </c>
    </row>
    <row r="82" spans="1:6" ht="18.75" customHeight="1" x14ac:dyDescent="0.15">
      <c r="A82" s="2258"/>
      <c r="B82" s="2239"/>
      <c r="C82" s="2282"/>
      <c r="D82" s="2251"/>
      <c r="E82" s="2248"/>
      <c r="F82" s="92" t="s">
        <v>491</v>
      </c>
    </row>
    <row r="83" spans="1:6" ht="18.75" customHeight="1" x14ac:dyDescent="0.15">
      <c r="A83" s="2258"/>
      <c r="B83" s="2239"/>
      <c r="C83" s="2282"/>
      <c r="D83" s="2251"/>
      <c r="E83" s="2248"/>
      <c r="F83" s="92" t="s">
        <v>357</v>
      </c>
    </row>
    <row r="84" spans="1:6" ht="18.75" customHeight="1" x14ac:dyDescent="0.15">
      <c r="A84" s="2258"/>
      <c r="B84" s="2239"/>
      <c r="C84" s="2282"/>
      <c r="D84" s="2251"/>
      <c r="E84" s="2248"/>
      <c r="F84" s="92" t="s">
        <v>358</v>
      </c>
    </row>
    <row r="85" spans="1:6" ht="18.75" customHeight="1" x14ac:dyDescent="0.15">
      <c r="A85" s="2258"/>
      <c r="B85" s="2239"/>
      <c r="C85" s="2282"/>
      <c r="D85" s="2251"/>
      <c r="E85" s="2248"/>
      <c r="F85" s="93" t="s">
        <v>359</v>
      </c>
    </row>
    <row r="86" spans="1:6" ht="18.75" customHeight="1" x14ac:dyDescent="0.15">
      <c r="A86" s="2258"/>
      <c r="B86" s="2239"/>
      <c r="C86" s="2282"/>
      <c r="D86" s="2251"/>
      <c r="E86" s="2248"/>
      <c r="F86" s="92" t="s">
        <v>492</v>
      </c>
    </row>
    <row r="87" spans="1:6" ht="18.75" customHeight="1" x14ac:dyDescent="0.15">
      <c r="A87" s="2258"/>
      <c r="B87" s="2239"/>
      <c r="C87" s="2282"/>
      <c r="D87" s="2251"/>
      <c r="E87" s="2248"/>
      <c r="F87" s="92" t="s">
        <v>360</v>
      </c>
    </row>
    <row r="88" spans="1:6" ht="18.75" customHeight="1" x14ac:dyDescent="0.15">
      <c r="A88" s="2258"/>
      <c r="B88" s="2239"/>
      <c r="C88" s="2282"/>
      <c r="D88" s="2251"/>
      <c r="E88" s="2248"/>
      <c r="F88" s="92" t="s">
        <v>361</v>
      </c>
    </row>
    <row r="89" spans="1:6" ht="18.75" customHeight="1" x14ac:dyDescent="0.15">
      <c r="A89" s="2259"/>
      <c r="B89" s="2239"/>
      <c r="C89" s="2282"/>
      <c r="D89" s="2251"/>
      <c r="E89" s="2248"/>
      <c r="F89" s="114" t="s">
        <v>1023</v>
      </c>
    </row>
    <row r="90" spans="1:6" ht="18.75" customHeight="1" x14ac:dyDescent="0.15">
      <c r="A90" s="2258"/>
      <c r="B90" s="2239"/>
      <c r="C90" s="2285" t="s">
        <v>209</v>
      </c>
      <c r="D90" s="2244" t="s">
        <v>210</v>
      </c>
      <c r="E90" s="2286">
        <v>32</v>
      </c>
      <c r="F90" s="91" t="s">
        <v>362</v>
      </c>
    </row>
    <row r="91" spans="1:6" ht="18.75" customHeight="1" x14ac:dyDescent="0.15">
      <c r="A91" s="2258"/>
      <c r="B91" s="2239"/>
      <c r="C91" s="2282"/>
      <c r="D91" s="2245"/>
      <c r="E91" s="2248"/>
      <c r="F91" s="92" t="s">
        <v>363</v>
      </c>
    </row>
    <row r="92" spans="1:6" ht="18.75" customHeight="1" x14ac:dyDescent="0.15">
      <c r="A92" s="2258"/>
      <c r="B92" s="2239"/>
      <c r="C92" s="2282"/>
      <c r="D92" s="2245"/>
      <c r="E92" s="2248"/>
      <c r="F92" s="92" t="s">
        <v>493</v>
      </c>
    </row>
    <row r="93" spans="1:6" ht="18.75" customHeight="1" x14ac:dyDescent="0.15">
      <c r="A93" s="2258"/>
      <c r="B93" s="2239"/>
      <c r="C93" s="2282"/>
      <c r="D93" s="2245"/>
      <c r="E93" s="2248"/>
      <c r="F93" s="92" t="s">
        <v>494</v>
      </c>
    </row>
    <row r="94" spans="1:6" ht="18.75" customHeight="1" x14ac:dyDescent="0.15">
      <c r="A94" s="2258"/>
      <c r="B94" s="2239"/>
      <c r="C94" s="2282"/>
      <c r="D94" s="2245"/>
      <c r="E94" s="2248"/>
      <c r="F94" s="93" t="s">
        <v>364</v>
      </c>
    </row>
    <row r="95" spans="1:6" ht="18.75" customHeight="1" x14ac:dyDescent="0.15">
      <c r="A95" s="2258"/>
      <c r="B95" s="2239"/>
      <c r="C95" s="2282"/>
      <c r="D95" s="2245"/>
      <c r="E95" s="2248"/>
      <c r="F95" s="92" t="s">
        <v>365</v>
      </c>
    </row>
    <row r="96" spans="1:6" ht="18.75" customHeight="1" x14ac:dyDescent="0.15">
      <c r="A96" s="2258"/>
      <c r="B96" s="2239"/>
      <c r="C96" s="2282"/>
      <c r="D96" s="2245"/>
      <c r="E96" s="2248"/>
      <c r="F96" s="92" t="s">
        <v>366</v>
      </c>
    </row>
    <row r="97" spans="1:6" ht="18.75" customHeight="1" x14ac:dyDescent="0.15">
      <c r="A97" s="2258"/>
      <c r="B97" s="2239"/>
      <c r="C97" s="2284"/>
      <c r="D97" s="2246"/>
      <c r="E97" s="2249"/>
      <c r="F97" s="87" t="s">
        <v>495</v>
      </c>
    </row>
    <row r="98" spans="1:6" ht="18.75" customHeight="1" x14ac:dyDescent="0.15">
      <c r="A98" s="2258"/>
      <c r="B98" s="2239"/>
      <c r="C98" s="2238" t="s">
        <v>191</v>
      </c>
      <c r="D98" s="2250" t="s">
        <v>211</v>
      </c>
      <c r="E98" s="2286">
        <v>33</v>
      </c>
      <c r="F98" s="91" t="s">
        <v>367</v>
      </c>
    </row>
    <row r="99" spans="1:6" ht="18.75" customHeight="1" x14ac:dyDescent="0.15">
      <c r="A99" s="2258"/>
      <c r="B99" s="2239"/>
      <c r="C99" s="2239"/>
      <c r="D99" s="2251"/>
      <c r="E99" s="2248"/>
      <c r="F99" s="92" t="s">
        <v>368</v>
      </c>
    </row>
    <row r="100" spans="1:6" ht="18.75" customHeight="1" x14ac:dyDescent="0.15">
      <c r="A100" s="2258"/>
      <c r="B100" s="2239"/>
      <c r="C100" s="2239"/>
      <c r="D100" s="2251"/>
      <c r="E100" s="2248"/>
      <c r="F100" s="92" t="s">
        <v>369</v>
      </c>
    </row>
    <row r="101" spans="1:6" ht="18.75" customHeight="1" x14ac:dyDescent="0.15">
      <c r="A101" s="2258"/>
      <c r="B101" s="2239"/>
      <c r="C101" s="2239"/>
      <c r="D101" s="2251"/>
      <c r="E101" s="2248"/>
      <c r="F101" s="92" t="s">
        <v>721</v>
      </c>
    </row>
    <row r="102" spans="1:6" ht="18.75" customHeight="1" x14ac:dyDescent="0.15">
      <c r="A102" s="2258"/>
      <c r="B102" s="2239"/>
      <c r="C102" s="2239"/>
      <c r="D102" s="2251"/>
      <c r="E102" s="2248"/>
      <c r="F102" s="92" t="s">
        <v>496</v>
      </c>
    </row>
    <row r="103" spans="1:6" ht="18.75" customHeight="1" x14ac:dyDescent="0.15">
      <c r="A103" s="2258"/>
      <c r="B103" s="2239"/>
      <c r="C103" s="2239"/>
      <c r="D103" s="2251"/>
      <c r="E103" s="2248"/>
      <c r="F103" s="92" t="s">
        <v>497</v>
      </c>
    </row>
    <row r="104" spans="1:6" ht="18.75" customHeight="1" x14ac:dyDescent="0.15">
      <c r="A104" s="2258"/>
      <c r="B104" s="2239"/>
      <c r="C104" s="2239"/>
      <c r="D104" s="2251"/>
      <c r="E104" s="2248"/>
      <c r="F104" s="93" t="s">
        <v>498</v>
      </c>
    </row>
    <row r="105" spans="1:6" ht="18.75" customHeight="1" x14ac:dyDescent="0.15">
      <c r="A105" s="2259"/>
      <c r="B105" s="2240"/>
      <c r="C105" s="2240"/>
      <c r="D105" s="2252"/>
      <c r="E105" s="2249"/>
      <c r="F105" s="342" t="s">
        <v>1024</v>
      </c>
    </row>
    <row r="106" spans="1:6" ht="15" customHeight="1" x14ac:dyDescent="0.15">
      <c r="B106" s="10"/>
      <c r="C106" s="10"/>
      <c r="D106" s="49"/>
      <c r="E106" s="335"/>
    </row>
    <row r="107" spans="1:6" ht="19.5" customHeight="1" x14ac:dyDescent="0.15">
      <c r="A107" s="106" t="s">
        <v>775</v>
      </c>
      <c r="C107" s="10"/>
      <c r="D107" s="51"/>
      <c r="E107" s="335"/>
    </row>
    <row r="108" spans="1:6" ht="32.25" customHeight="1" x14ac:dyDescent="0.15">
      <c r="A108" s="2253" t="s">
        <v>274</v>
      </c>
      <c r="B108" s="2271" t="s">
        <v>179</v>
      </c>
      <c r="C108" s="2267"/>
      <c r="D108" s="2269" t="s">
        <v>195</v>
      </c>
      <c r="E108" s="2273" t="s">
        <v>1140</v>
      </c>
      <c r="F108" s="2253" t="s">
        <v>813</v>
      </c>
    </row>
    <row r="109" spans="1:6" ht="32.25" customHeight="1" x14ac:dyDescent="0.15">
      <c r="A109" s="2253"/>
      <c r="B109" s="94"/>
      <c r="C109" s="85" t="s">
        <v>213</v>
      </c>
      <c r="D109" s="2277"/>
      <c r="E109" s="2274"/>
      <c r="F109" s="2253"/>
    </row>
    <row r="110" spans="1:6" ht="18.75" customHeight="1" x14ac:dyDescent="0.15">
      <c r="A110" s="2258" t="s">
        <v>780</v>
      </c>
      <c r="B110" s="2268" t="s">
        <v>183</v>
      </c>
      <c r="C110" s="95" t="s">
        <v>164</v>
      </c>
      <c r="D110" s="88" t="s">
        <v>275</v>
      </c>
      <c r="E110" s="330">
        <v>34</v>
      </c>
      <c r="F110" s="96" t="s">
        <v>370</v>
      </c>
    </row>
    <row r="111" spans="1:6" ht="18.75" customHeight="1" x14ac:dyDescent="0.15">
      <c r="A111" s="2258"/>
      <c r="B111" s="2268"/>
      <c r="C111" s="2278" t="s">
        <v>214</v>
      </c>
      <c r="D111" s="2276" t="s">
        <v>276</v>
      </c>
      <c r="E111" s="2247">
        <v>35</v>
      </c>
      <c r="F111" s="97" t="s">
        <v>371</v>
      </c>
    </row>
    <row r="112" spans="1:6" ht="18.75" customHeight="1" x14ac:dyDescent="0.15">
      <c r="A112" s="2258"/>
      <c r="B112" s="2268"/>
      <c r="C112" s="2240"/>
      <c r="D112" s="2252"/>
      <c r="E112" s="2249"/>
      <c r="F112" s="98" t="s">
        <v>372</v>
      </c>
    </row>
    <row r="113" spans="1:6" ht="38.25" customHeight="1" x14ac:dyDescent="0.15">
      <c r="A113" s="2258"/>
      <c r="B113" s="2268"/>
      <c r="C113" s="95" t="s">
        <v>778</v>
      </c>
      <c r="D113" s="88" t="s">
        <v>799</v>
      </c>
      <c r="E113" s="330">
        <v>36</v>
      </c>
      <c r="F113" s="90" t="s">
        <v>499</v>
      </c>
    </row>
    <row r="114" spans="1:6" ht="18.75" customHeight="1" x14ac:dyDescent="0.15">
      <c r="A114" s="2258"/>
      <c r="B114" s="2268"/>
      <c r="C114" s="2278" t="s">
        <v>779</v>
      </c>
      <c r="D114" s="2276" t="s">
        <v>798</v>
      </c>
      <c r="E114" s="2247">
        <v>37</v>
      </c>
      <c r="F114" s="97" t="s">
        <v>373</v>
      </c>
    </row>
    <row r="115" spans="1:6" ht="18.75" customHeight="1" x14ac:dyDescent="0.15">
      <c r="A115" s="2258"/>
      <c r="B115" s="2268"/>
      <c r="C115" s="2240"/>
      <c r="D115" s="2252"/>
      <c r="E115" s="2249"/>
      <c r="F115" s="98" t="s">
        <v>374</v>
      </c>
    </row>
    <row r="116" spans="1:6" ht="18" customHeight="1" x14ac:dyDescent="0.15">
      <c r="A116" s="2258"/>
      <c r="B116" s="2268"/>
      <c r="C116" s="95" t="s">
        <v>217</v>
      </c>
      <c r="D116" s="88" t="s">
        <v>279</v>
      </c>
      <c r="E116" s="330">
        <v>38</v>
      </c>
      <c r="F116" s="99" t="s">
        <v>375</v>
      </c>
    </row>
    <row r="117" spans="1:6" ht="18" customHeight="1" x14ac:dyDescent="0.15">
      <c r="A117" s="2258"/>
      <c r="B117" s="2268" t="s">
        <v>187</v>
      </c>
      <c r="C117" s="2275" t="s">
        <v>164</v>
      </c>
      <c r="D117" s="88" t="s">
        <v>280</v>
      </c>
      <c r="E117" s="330">
        <v>39</v>
      </c>
      <c r="F117" s="96" t="s">
        <v>126</v>
      </c>
    </row>
    <row r="118" spans="1:6" ht="18" customHeight="1" x14ac:dyDescent="0.15">
      <c r="A118" s="2258"/>
      <c r="B118" s="2268"/>
      <c r="C118" s="2242"/>
      <c r="D118" s="88" t="s">
        <v>281</v>
      </c>
      <c r="E118" s="330">
        <v>40</v>
      </c>
      <c r="F118" s="100" t="s">
        <v>125</v>
      </c>
    </row>
    <row r="119" spans="1:6" ht="18" customHeight="1" x14ac:dyDescent="0.15">
      <c r="A119" s="2258"/>
      <c r="B119" s="2268"/>
      <c r="C119" s="2242"/>
      <c r="D119" s="2276" t="s">
        <v>455</v>
      </c>
      <c r="E119" s="2247">
        <v>41</v>
      </c>
      <c r="F119" s="97" t="s">
        <v>500</v>
      </c>
    </row>
    <row r="120" spans="1:6" ht="18" customHeight="1" x14ac:dyDescent="0.15">
      <c r="A120" s="2258"/>
      <c r="B120" s="2268"/>
      <c r="C120" s="2242"/>
      <c r="D120" s="2251"/>
      <c r="E120" s="2248"/>
      <c r="F120" s="101" t="s">
        <v>376</v>
      </c>
    </row>
    <row r="121" spans="1:6" ht="18" customHeight="1" x14ac:dyDescent="0.15">
      <c r="A121" s="2258"/>
      <c r="B121" s="2268"/>
      <c r="C121" s="2242"/>
      <c r="D121" s="2251"/>
      <c r="E121" s="2248"/>
      <c r="F121" s="101" t="s">
        <v>377</v>
      </c>
    </row>
    <row r="122" spans="1:6" ht="18" customHeight="1" x14ac:dyDescent="0.15">
      <c r="A122" s="2258"/>
      <c r="B122" s="2268"/>
      <c r="C122" s="2242"/>
      <c r="D122" s="2251"/>
      <c r="E122" s="2248"/>
      <c r="F122" s="101" t="s">
        <v>378</v>
      </c>
    </row>
    <row r="123" spans="1:6" ht="18" customHeight="1" x14ac:dyDescent="0.15">
      <c r="A123" s="2258"/>
      <c r="B123" s="2268"/>
      <c r="C123" s="2243"/>
      <c r="D123" s="2252"/>
      <c r="E123" s="2249"/>
      <c r="F123" s="98" t="s">
        <v>379</v>
      </c>
    </row>
    <row r="124" spans="1:6" ht="18" customHeight="1" x14ac:dyDescent="0.15">
      <c r="A124" s="2258"/>
      <c r="B124" s="2268"/>
      <c r="C124" s="2275" t="s">
        <v>218</v>
      </c>
      <c r="D124" s="88" t="s">
        <v>282</v>
      </c>
      <c r="E124" s="330">
        <v>42</v>
      </c>
      <c r="F124" s="96" t="s">
        <v>124</v>
      </c>
    </row>
    <row r="125" spans="1:6" ht="18" customHeight="1" x14ac:dyDescent="0.15">
      <c r="A125" s="2258"/>
      <c r="B125" s="2268"/>
      <c r="C125" s="2242"/>
      <c r="D125" s="2276" t="s">
        <v>235</v>
      </c>
      <c r="E125" s="2247">
        <v>43</v>
      </c>
      <c r="F125" s="97" t="s">
        <v>384</v>
      </c>
    </row>
    <row r="126" spans="1:6" ht="18" customHeight="1" x14ac:dyDescent="0.15">
      <c r="A126" s="2258"/>
      <c r="B126" s="2268"/>
      <c r="C126" s="2242"/>
      <c r="D126" s="2251"/>
      <c r="E126" s="2248"/>
      <c r="F126" s="102" t="s">
        <v>501</v>
      </c>
    </row>
    <row r="127" spans="1:6" ht="18" customHeight="1" x14ac:dyDescent="0.15">
      <c r="A127" s="2258"/>
      <c r="B127" s="2268"/>
      <c r="C127" s="2242"/>
      <c r="D127" s="2252"/>
      <c r="E127" s="2249"/>
      <c r="F127" s="98" t="s">
        <v>380</v>
      </c>
    </row>
    <row r="128" spans="1:6" ht="18" customHeight="1" x14ac:dyDescent="0.15">
      <c r="A128" s="2258"/>
      <c r="B128" s="2268"/>
      <c r="C128" s="2242"/>
      <c r="D128" s="2276" t="s">
        <v>456</v>
      </c>
      <c r="E128" s="2247">
        <v>44</v>
      </c>
      <c r="F128" s="97" t="s">
        <v>381</v>
      </c>
    </row>
    <row r="129" spans="1:6" ht="18" customHeight="1" x14ac:dyDescent="0.15">
      <c r="A129" s="2258"/>
      <c r="B129" s="2268"/>
      <c r="C129" s="2242"/>
      <c r="D129" s="2251"/>
      <c r="E129" s="2248"/>
      <c r="F129" s="101" t="s">
        <v>502</v>
      </c>
    </row>
    <row r="130" spans="1:6" ht="18" customHeight="1" x14ac:dyDescent="0.15">
      <c r="A130" s="2258"/>
      <c r="B130" s="2268"/>
      <c r="C130" s="2242"/>
      <c r="D130" s="2251"/>
      <c r="E130" s="2248"/>
      <c r="F130" s="101" t="s">
        <v>382</v>
      </c>
    </row>
    <row r="131" spans="1:6" ht="18" customHeight="1" x14ac:dyDescent="0.15">
      <c r="A131" s="2258"/>
      <c r="B131" s="2268"/>
      <c r="C131" s="2242"/>
      <c r="D131" s="2251"/>
      <c r="E131" s="2248"/>
      <c r="F131" s="101" t="s">
        <v>383</v>
      </c>
    </row>
    <row r="132" spans="1:6" ht="18" customHeight="1" x14ac:dyDescent="0.15">
      <c r="A132" s="2258"/>
      <c r="B132" s="2268"/>
      <c r="C132" s="2243"/>
      <c r="D132" s="2252"/>
      <c r="E132" s="2249"/>
      <c r="F132" s="98" t="s">
        <v>385</v>
      </c>
    </row>
    <row r="133" spans="1:6" ht="18" customHeight="1" x14ac:dyDescent="0.15">
      <c r="A133" s="2258"/>
      <c r="B133" s="2268"/>
      <c r="C133" s="2275" t="s">
        <v>778</v>
      </c>
      <c r="D133" s="2276" t="s">
        <v>439</v>
      </c>
      <c r="E133" s="2247">
        <v>45</v>
      </c>
      <c r="F133" s="97" t="s">
        <v>123</v>
      </c>
    </row>
    <row r="134" spans="1:6" ht="18" customHeight="1" x14ac:dyDescent="0.15">
      <c r="A134" s="2258"/>
      <c r="B134" s="2268"/>
      <c r="C134" s="2242"/>
      <c r="D134" s="2252"/>
      <c r="E134" s="2249"/>
      <c r="F134" s="100" t="s">
        <v>387</v>
      </c>
    </row>
    <row r="135" spans="1:6" ht="18" customHeight="1" x14ac:dyDescent="0.15">
      <c r="A135" s="2258"/>
      <c r="B135" s="2268"/>
      <c r="C135" s="2242"/>
      <c r="D135" s="88" t="s">
        <v>283</v>
      </c>
      <c r="E135" s="330">
        <v>46</v>
      </c>
      <c r="F135" s="96" t="s">
        <v>388</v>
      </c>
    </row>
    <row r="136" spans="1:6" ht="18" customHeight="1" x14ac:dyDescent="0.15">
      <c r="A136" s="2258"/>
      <c r="B136" s="2268"/>
      <c r="C136" s="2242"/>
      <c r="D136" s="2276" t="s">
        <v>457</v>
      </c>
      <c r="E136" s="2247">
        <v>47</v>
      </c>
      <c r="F136" s="97" t="s">
        <v>386</v>
      </c>
    </row>
    <row r="137" spans="1:6" ht="18" customHeight="1" x14ac:dyDescent="0.15">
      <c r="A137" s="2258"/>
      <c r="B137" s="2268"/>
      <c r="C137" s="2242"/>
      <c r="D137" s="2251"/>
      <c r="E137" s="2248"/>
      <c r="F137" s="101" t="s">
        <v>389</v>
      </c>
    </row>
    <row r="138" spans="1:6" ht="18" customHeight="1" x14ac:dyDescent="0.15">
      <c r="A138" s="2258"/>
      <c r="B138" s="2268"/>
      <c r="C138" s="2243"/>
      <c r="D138" s="2252"/>
      <c r="E138" s="2249"/>
      <c r="F138" s="98" t="s">
        <v>390</v>
      </c>
    </row>
    <row r="139" spans="1:6" ht="18" customHeight="1" x14ac:dyDescent="0.15">
      <c r="A139" s="2258"/>
      <c r="B139" s="2268"/>
      <c r="C139" s="2275" t="s">
        <v>779</v>
      </c>
      <c r="D139" s="88" t="s">
        <v>284</v>
      </c>
      <c r="E139" s="330">
        <v>48</v>
      </c>
      <c r="F139" s="96" t="s">
        <v>122</v>
      </c>
    </row>
    <row r="140" spans="1:6" ht="18" customHeight="1" x14ac:dyDescent="0.15">
      <c r="A140" s="2258"/>
      <c r="B140" s="2268"/>
      <c r="C140" s="2242"/>
      <c r="D140" s="2276" t="s">
        <v>782</v>
      </c>
      <c r="E140" s="2247">
        <v>49</v>
      </c>
      <c r="F140" s="97" t="s">
        <v>391</v>
      </c>
    </row>
    <row r="141" spans="1:6" ht="18" customHeight="1" x14ac:dyDescent="0.15">
      <c r="A141" s="2258"/>
      <c r="B141" s="2268"/>
      <c r="C141" s="2243"/>
      <c r="D141" s="2252"/>
      <c r="E141" s="2249"/>
      <c r="F141" s="98" t="s">
        <v>392</v>
      </c>
    </row>
    <row r="142" spans="1:6" ht="18" customHeight="1" x14ac:dyDescent="0.15">
      <c r="A142" s="2258"/>
      <c r="B142" s="2268"/>
      <c r="C142" s="103" t="s">
        <v>217</v>
      </c>
      <c r="D142" s="88" t="s">
        <v>286</v>
      </c>
      <c r="E142" s="330">
        <v>50</v>
      </c>
      <c r="F142" s="96" t="s">
        <v>393</v>
      </c>
    </row>
    <row r="143" spans="1:6" ht="18" customHeight="1" x14ac:dyDescent="0.15">
      <c r="A143" s="2258"/>
      <c r="B143" s="2260" t="s">
        <v>220</v>
      </c>
      <c r="C143" s="2261"/>
      <c r="D143" s="2266" t="s">
        <v>236</v>
      </c>
      <c r="E143" s="2247">
        <v>51</v>
      </c>
      <c r="F143" s="97" t="s">
        <v>19</v>
      </c>
    </row>
    <row r="144" spans="1:6" ht="18" customHeight="1" x14ac:dyDescent="0.15">
      <c r="A144" s="2258"/>
      <c r="B144" s="2262"/>
      <c r="C144" s="2263"/>
      <c r="D144" s="2245"/>
      <c r="E144" s="2248"/>
      <c r="F144" s="101" t="s">
        <v>394</v>
      </c>
    </row>
    <row r="145" spans="1:6" ht="18" customHeight="1" x14ac:dyDescent="0.15">
      <c r="A145" s="2258"/>
      <c r="B145" s="2262"/>
      <c r="C145" s="2263"/>
      <c r="D145" s="2245"/>
      <c r="E145" s="2248"/>
      <c r="F145" s="101" t="s">
        <v>395</v>
      </c>
    </row>
    <row r="146" spans="1:6" ht="18" customHeight="1" x14ac:dyDescent="0.15">
      <c r="A146" s="2258"/>
      <c r="B146" s="2262"/>
      <c r="C146" s="2263"/>
      <c r="D146" s="2245"/>
      <c r="E146" s="2248"/>
      <c r="F146" s="101" t="s">
        <v>396</v>
      </c>
    </row>
    <row r="147" spans="1:6" ht="18" customHeight="1" x14ac:dyDescent="0.15">
      <c r="A147" s="2258"/>
      <c r="B147" s="2262"/>
      <c r="C147" s="2263"/>
      <c r="D147" s="2245"/>
      <c r="E147" s="2248"/>
      <c r="F147" s="101" t="s">
        <v>397</v>
      </c>
    </row>
    <row r="148" spans="1:6" ht="18" customHeight="1" x14ac:dyDescent="0.15">
      <c r="A148" s="2258"/>
      <c r="B148" s="2264"/>
      <c r="C148" s="2265"/>
      <c r="D148" s="2246"/>
      <c r="E148" s="2249"/>
      <c r="F148" s="98" t="s">
        <v>398</v>
      </c>
    </row>
    <row r="149" spans="1:6" ht="15" customHeight="1" x14ac:dyDescent="0.15">
      <c r="B149" s="10"/>
      <c r="C149" s="10"/>
      <c r="D149" s="49"/>
      <c r="E149" s="335"/>
    </row>
    <row r="150" spans="1:6" ht="19.5" customHeight="1" x14ac:dyDescent="0.15">
      <c r="A150" s="106" t="s">
        <v>776</v>
      </c>
      <c r="C150" s="12"/>
      <c r="D150" s="49"/>
      <c r="E150" s="335"/>
    </row>
    <row r="151" spans="1:6" ht="54.75" customHeight="1" x14ac:dyDescent="0.15">
      <c r="A151" s="104" t="s">
        <v>274</v>
      </c>
      <c r="B151" s="2267" t="s">
        <v>179</v>
      </c>
      <c r="C151" s="2267"/>
      <c r="D151" s="105" t="s">
        <v>195</v>
      </c>
      <c r="E151" s="336" t="s">
        <v>1140</v>
      </c>
      <c r="F151" s="104" t="s">
        <v>813</v>
      </c>
    </row>
    <row r="152" spans="1:6" ht="18" customHeight="1" x14ac:dyDescent="0.15">
      <c r="A152" s="2258" t="s">
        <v>780</v>
      </c>
      <c r="B152" s="2268" t="s">
        <v>770</v>
      </c>
      <c r="C152" s="2268"/>
      <c r="D152" s="95" t="s">
        <v>288</v>
      </c>
      <c r="E152" s="330">
        <v>52</v>
      </c>
      <c r="F152" s="96" t="s">
        <v>121</v>
      </c>
    </row>
    <row r="153" spans="1:6" ht="18" customHeight="1" x14ac:dyDescent="0.15">
      <c r="A153" s="2258"/>
      <c r="B153" s="2268"/>
      <c r="C153" s="2268"/>
      <c r="D153" s="343" t="s">
        <v>1126</v>
      </c>
      <c r="E153" s="330">
        <v>53</v>
      </c>
      <c r="F153" s="96" t="s">
        <v>120</v>
      </c>
    </row>
    <row r="154" spans="1:6" ht="18" customHeight="1" x14ac:dyDescent="0.15">
      <c r="A154" s="2258"/>
      <c r="B154" s="2268"/>
      <c r="C154" s="2268"/>
      <c r="D154" s="95" t="s">
        <v>289</v>
      </c>
      <c r="E154" s="330">
        <v>54</v>
      </c>
      <c r="F154" s="96" t="s">
        <v>119</v>
      </c>
    </row>
    <row r="155" spans="1:6" ht="18" customHeight="1" x14ac:dyDescent="0.15">
      <c r="A155" s="2258"/>
      <c r="B155" s="2268"/>
      <c r="C155" s="2268"/>
      <c r="D155" s="95" t="s">
        <v>290</v>
      </c>
      <c r="E155" s="330">
        <v>55</v>
      </c>
      <c r="F155" s="96" t="s">
        <v>118</v>
      </c>
    </row>
    <row r="156" spans="1:6" ht="18" customHeight="1" x14ac:dyDescent="0.15">
      <c r="A156" s="2258"/>
      <c r="B156" s="2268"/>
      <c r="C156" s="2268"/>
      <c r="D156" s="95" t="s">
        <v>291</v>
      </c>
      <c r="E156" s="330">
        <v>56</v>
      </c>
      <c r="F156" s="96" t="s">
        <v>117</v>
      </c>
    </row>
    <row r="157" spans="1:6" ht="18" customHeight="1" x14ac:dyDescent="0.15">
      <c r="A157" s="2258"/>
      <c r="B157" s="2268"/>
      <c r="C157" s="2268"/>
      <c r="D157" s="322" t="s">
        <v>1070</v>
      </c>
      <c r="E157" s="330">
        <v>57</v>
      </c>
      <c r="F157" s="320" t="s">
        <v>1125</v>
      </c>
    </row>
    <row r="158" spans="1:6" ht="38.25" customHeight="1" x14ac:dyDescent="0.15">
      <c r="A158" s="2258"/>
      <c r="B158" s="2268"/>
      <c r="C158" s="2268"/>
      <c r="D158" s="95" t="s">
        <v>797</v>
      </c>
      <c r="E158" s="330">
        <v>58</v>
      </c>
      <c r="F158" s="96" t="s">
        <v>116</v>
      </c>
    </row>
    <row r="159" spans="1:6" ht="18" customHeight="1" x14ac:dyDescent="0.15">
      <c r="A159" s="2258"/>
      <c r="B159" s="2268"/>
      <c r="C159" s="2268"/>
      <c r="D159" s="95" t="s">
        <v>238</v>
      </c>
      <c r="E159" s="330">
        <v>59</v>
      </c>
      <c r="F159" s="96" t="s">
        <v>173</v>
      </c>
    </row>
    <row r="160" spans="1:6" ht="18.75" customHeight="1" x14ac:dyDescent="0.15">
      <c r="A160" s="2258"/>
      <c r="B160" s="2268"/>
      <c r="C160" s="2268"/>
      <c r="D160" s="95" t="s">
        <v>1151</v>
      </c>
      <c r="E160" s="330">
        <v>60</v>
      </c>
      <c r="F160" s="96" t="s">
        <v>19</v>
      </c>
    </row>
    <row r="161" spans="1:6" ht="15" customHeight="1" x14ac:dyDescent="0.15">
      <c r="B161" s="10"/>
      <c r="C161" s="10"/>
      <c r="D161" s="49"/>
      <c r="E161" s="335"/>
    </row>
    <row r="162" spans="1:6" ht="19.5" customHeight="1" x14ac:dyDescent="0.15">
      <c r="A162" s="107" t="s">
        <v>223</v>
      </c>
      <c r="C162" s="10"/>
      <c r="D162" s="49"/>
      <c r="E162" s="335"/>
    </row>
    <row r="163" spans="1:6" ht="8.25" customHeight="1" x14ac:dyDescent="0.15">
      <c r="B163" s="10"/>
      <c r="C163" s="10"/>
      <c r="D163" s="49"/>
      <c r="E163" s="335"/>
    </row>
    <row r="164" spans="1:6" ht="31.5" customHeight="1" x14ac:dyDescent="0.15">
      <c r="A164" s="2253" t="s">
        <v>274</v>
      </c>
      <c r="B164" s="2269" t="s">
        <v>224</v>
      </c>
      <c r="C164" s="2270"/>
      <c r="D164" s="2271" t="s">
        <v>180</v>
      </c>
      <c r="E164" s="2273" t="s">
        <v>1140</v>
      </c>
      <c r="F164" s="2236" t="s">
        <v>813</v>
      </c>
    </row>
    <row r="165" spans="1:6" ht="31.5" customHeight="1" x14ac:dyDescent="0.15">
      <c r="A165" s="2253"/>
      <c r="B165" s="112"/>
      <c r="C165" s="85" t="s">
        <v>503</v>
      </c>
      <c r="D165" s="2272"/>
      <c r="E165" s="2274"/>
      <c r="F165" s="2237"/>
    </row>
    <row r="166" spans="1:6" ht="19.5" customHeight="1" x14ac:dyDescent="0.15">
      <c r="A166" s="2254" t="s">
        <v>781</v>
      </c>
      <c r="B166" s="2238" t="s">
        <v>187</v>
      </c>
      <c r="C166" s="2241" t="s">
        <v>207</v>
      </c>
      <c r="D166" s="2244" t="s">
        <v>440</v>
      </c>
      <c r="E166" s="2247">
        <v>61</v>
      </c>
      <c r="F166" s="97" t="s">
        <v>399</v>
      </c>
    </row>
    <row r="167" spans="1:6" ht="19.5" customHeight="1" x14ac:dyDescent="0.15">
      <c r="A167" s="2254"/>
      <c r="B167" s="2239"/>
      <c r="C167" s="2242"/>
      <c r="D167" s="2245"/>
      <c r="E167" s="2248"/>
      <c r="F167" s="101" t="s">
        <v>400</v>
      </c>
    </row>
    <row r="168" spans="1:6" ht="19.5" customHeight="1" x14ac:dyDescent="0.15">
      <c r="A168" s="2254"/>
      <c r="B168" s="2239"/>
      <c r="C168" s="2242"/>
      <c r="D168" s="2245"/>
      <c r="E168" s="2248"/>
      <c r="F168" s="101" t="s">
        <v>401</v>
      </c>
    </row>
    <row r="169" spans="1:6" ht="19.5" customHeight="1" x14ac:dyDescent="0.15">
      <c r="A169" s="2254"/>
      <c r="B169" s="2239"/>
      <c r="C169" s="2242"/>
      <c r="D169" s="2245"/>
      <c r="E169" s="2248"/>
      <c r="F169" s="101" t="s">
        <v>402</v>
      </c>
    </row>
    <row r="170" spans="1:6" ht="19.5" customHeight="1" x14ac:dyDescent="0.15">
      <c r="A170" s="2254"/>
      <c r="B170" s="2239"/>
      <c r="C170" s="2242"/>
      <c r="D170" s="2245"/>
      <c r="E170" s="2248"/>
      <c r="F170" s="102" t="s">
        <v>405</v>
      </c>
    </row>
    <row r="171" spans="1:6" ht="19.5" customHeight="1" x14ac:dyDescent="0.15">
      <c r="A171" s="2254"/>
      <c r="B171" s="2239"/>
      <c r="C171" s="2242"/>
      <c r="D171" s="2245"/>
      <c r="E171" s="2248"/>
      <c r="F171" s="101" t="s">
        <v>406</v>
      </c>
    </row>
    <row r="172" spans="1:6" ht="19.5" customHeight="1" x14ac:dyDescent="0.15">
      <c r="A172" s="2254"/>
      <c r="B172" s="2239"/>
      <c r="C172" s="2242"/>
      <c r="D172" s="2246"/>
      <c r="E172" s="2249"/>
      <c r="F172" s="98" t="s">
        <v>407</v>
      </c>
    </row>
    <row r="173" spans="1:6" ht="19.5" customHeight="1" x14ac:dyDescent="0.15">
      <c r="A173" s="2254"/>
      <c r="B173" s="2239"/>
      <c r="C173" s="2242"/>
      <c r="D173" s="2250" t="s">
        <v>441</v>
      </c>
      <c r="E173" s="2247">
        <v>62</v>
      </c>
      <c r="F173" s="97" t="s">
        <v>403</v>
      </c>
    </row>
    <row r="174" spans="1:6" ht="19.5" customHeight="1" x14ac:dyDescent="0.15">
      <c r="A174" s="2254"/>
      <c r="B174" s="2239"/>
      <c r="C174" s="2242"/>
      <c r="D174" s="2251"/>
      <c r="E174" s="2248"/>
      <c r="F174" s="113" t="s">
        <v>404</v>
      </c>
    </row>
    <row r="175" spans="1:6" ht="19.5" customHeight="1" x14ac:dyDescent="0.15">
      <c r="A175" s="2254"/>
      <c r="B175" s="2239"/>
      <c r="C175" s="2242"/>
      <c r="D175" s="2251"/>
      <c r="E175" s="2248"/>
      <c r="F175" s="101" t="s">
        <v>408</v>
      </c>
    </row>
    <row r="176" spans="1:6" ht="19.5" customHeight="1" x14ac:dyDescent="0.15">
      <c r="A176" s="2254"/>
      <c r="B176" s="2239"/>
      <c r="C176" s="2243"/>
      <c r="D176" s="2252"/>
      <c r="E176" s="2249"/>
      <c r="F176" s="98" t="s">
        <v>409</v>
      </c>
    </row>
    <row r="177" spans="1:6" ht="19.5" customHeight="1" x14ac:dyDescent="0.15">
      <c r="A177" s="2254"/>
      <c r="B177" s="2239"/>
      <c r="C177" s="2241" t="s">
        <v>209</v>
      </c>
      <c r="D177" s="2244" t="s">
        <v>442</v>
      </c>
      <c r="E177" s="2247">
        <v>63</v>
      </c>
      <c r="F177" s="97" t="s">
        <v>410</v>
      </c>
    </row>
    <row r="178" spans="1:6" ht="19.5" customHeight="1" x14ac:dyDescent="0.15">
      <c r="A178" s="2254"/>
      <c r="B178" s="2239"/>
      <c r="C178" s="2242"/>
      <c r="D178" s="2245"/>
      <c r="E178" s="2248"/>
      <c r="F178" s="101" t="s">
        <v>411</v>
      </c>
    </row>
    <row r="179" spans="1:6" ht="19.5" customHeight="1" x14ac:dyDescent="0.15">
      <c r="A179" s="2254"/>
      <c r="B179" s="2239"/>
      <c r="C179" s="2242"/>
      <c r="D179" s="2246"/>
      <c r="E179" s="2249"/>
      <c r="F179" s="100" t="s">
        <v>413</v>
      </c>
    </row>
    <row r="180" spans="1:6" ht="19.5" customHeight="1" x14ac:dyDescent="0.15">
      <c r="A180" s="2254"/>
      <c r="B180" s="2239"/>
      <c r="C180" s="2242"/>
      <c r="D180" s="2244" t="s">
        <v>443</v>
      </c>
      <c r="E180" s="2247">
        <v>64</v>
      </c>
      <c r="F180" s="99" t="s">
        <v>412</v>
      </c>
    </row>
    <row r="181" spans="1:6" ht="19.5" customHeight="1" x14ac:dyDescent="0.15">
      <c r="A181" s="2254"/>
      <c r="B181" s="2239"/>
      <c r="C181" s="2242"/>
      <c r="D181" s="2245"/>
      <c r="E181" s="2248"/>
      <c r="F181" s="101" t="s">
        <v>414</v>
      </c>
    </row>
    <row r="182" spans="1:6" ht="19.5" customHeight="1" x14ac:dyDescent="0.15">
      <c r="A182" s="2254"/>
      <c r="B182" s="2239"/>
      <c r="C182" s="2243"/>
      <c r="D182" s="2246"/>
      <c r="E182" s="2249"/>
      <c r="F182" s="98" t="s">
        <v>415</v>
      </c>
    </row>
    <row r="183" spans="1:6" ht="19.5" customHeight="1" x14ac:dyDescent="0.15">
      <c r="A183" s="2254"/>
      <c r="B183" s="2239"/>
      <c r="C183" s="2238" t="s">
        <v>191</v>
      </c>
      <c r="D183" s="2244" t="s">
        <v>444</v>
      </c>
      <c r="E183" s="2247">
        <v>65</v>
      </c>
      <c r="F183" s="97" t="s">
        <v>416</v>
      </c>
    </row>
    <row r="184" spans="1:6" ht="19.5" customHeight="1" x14ac:dyDescent="0.15">
      <c r="A184" s="2254"/>
      <c r="B184" s="2239"/>
      <c r="C184" s="2239"/>
      <c r="D184" s="2245"/>
      <c r="E184" s="2248"/>
      <c r="F184" s="113" t="s">
        <v>417</v>
      </c>
    </row>
    <row r="185" spans="1:6" ht="19.5" customHeight="1" x14ac:dyDescent="0.15">
      <c r="A185" s="2254"/>
      <c r="B185" s="2239"/>
      <c r="C185" s="2239"/>
      <c r="D185" s="2245"/>
      <c r="E185" s="2248"/>
      <c r="F185" s="101" t="s">
        <v>418</v>
      </c>
    </row>
    <row r="186" spans="1:6" ht="19.5" customHeight="1" x14ac:dyDescent="0.15">
      <c r="A186" s="2254"/>
      <c r="B186" s="2239"/>
      <c r="C186" s="2239"/>
      <c r="D186" s="2245"/>
      <c r="E186" s="2248"/>
      <c r="F186" s="101" t="s">
        <v>419</v>
      </c>
    </row>
    <row r="187" spans="1:6" ht="19.5" customHeight="1" x14ac:dyDescent="0.15">
      <c r="A187" s="2254"/>
      <c r="B187" s="2239"/>
      <c r="C187" s="2239"/>
      <c r="D187" s="2246"/>
      <c r="E187" s="2249"/>
      <c r="F187" s="98" t="s">
        <v>407</v>
      </c>
    </row>
    <row r="188" spans="1:6" ht="19.5" customHeight="1" x14ac:dyDescent="0.15">
      <c r="A188" s="2254"/>
      <c r="B188" s="2239"/>
      <c r="C188" s="2239"/>
      <c r="D188" s="2244" t="s">
        <v>445</v>
      </c>
      <c r="E188" s="2247">
        <v>66</v>
      </c>
      <c r="F188" s="97" t="s">
        <v>420</v>
      </c>
    </row>
    <row r="189" spans="1:6" ht="19.5" customHeight="1" x14ac:dyDescent="0.15">
      <c r="A189" s="2254"/>
      <c r="B189" s="2240"/>
      <c r="C189" s="2240"/>
      <c r="D189" s="2246"/>
      <c r="E189" s="2249"/>
      <c r="F189" s="98" t="s">
        <v>409</v>
      </c>
    </row>
    <row r="192" spans="1:6" ht="18.75" x14ac:dyDescent="0.15">
      <c r="A192" s="108" t="s">
        <v>783</v>
      </c>
    </row>
  </sheetData>
  <mergeCells count="117">
    <mergeCell ref="B8:C8"/>
    <mergeCell ref="B9:B11"/>
    <mergeCell ref="C9:C10"/>
    <mergeCell ref="D9:D10"/>
    <mergeCell ref="E9:E10"/>
    <mergeCell ref="C29:C31"/>
    <mergeCell ref="C32:C38"/>
    <mergeCell ref="E21:E22"/>
    <mergeCell ref="D23:D24"/>
    <mergeCell ref="E23:E24"/>
    <mergeCell ref="B12:C13"/>
    <mergeCell ref="B55:B63"/>
    <mergeCell ref="C55:C62"/>
    <mergeCell ref="D55:D56"/>
    <mergeCell ref="E55:E56"/>
    <mergeCell ref="D57:D58"/>
    <mergeCell ref="E57:E58"/>
    <mergeCell ref="D59:D60"/>
    <mergeCell ref="E59:E60"/>
    <mergeCell ref="D61:D62"/>
    <mergeCell ref="E61:E62"/>
    <mergeCell ref="B54:C54"/>
    <mergeCell ref="B14:B40"/>
    <mergeCell ref="C14:C20"/>
    <mergeCell ref="D15:D16"/>
    <mergeCell ref="E15:E16"/>
    <mergeCell ref="C39:C40"/>
    <mergeCell ref="D39:D40"/>
    <mergeCell ref="E39:E40"/>
    <mergeCell ref="B43:C43"/>
    <mergeCell ref="B44:C50"/>
    <mergeCell ref="C21:C28"/>
    <mergeCell ref="D21:D22"/>
    <mergeCell ref="D17:D18"/>
    <mergeCell ref="E17:E18"/>
    <mergeCell ref="D25:D27"/>
    <mergeCell ref="E25:E27"/>
    <mergeCell ref="D34:D37"/>
    <mergeCell ref="E34:E37"/>
    <mergeCell ref="B64:C66"/>
    <mergeCell ref="D64:D66"/>
    <mergeCell ref="E64:E66"/>
    <mergeCell ref="B67:B105"/>
    <mergeCell ref="C67:C73"/>
    <mergeCell ref="D67:D73"/>
    <mergeCell ref="E67:E73"/>
    <mergeCell ref="C74:C89"/>
    <mergeCell ref="C90:C97"/>
    <mergeCell ref="D90:D97"/>
    <mergeCell ref="E90:E97"/>
    <mergeCell ref="C98:C105"/>
    <mergeCell ref="D74:D89"/>
    <mergeCell ref="E74:E89"/>
    <mergeCell ref="D98:D105"/>
    <mergeCell ref="E98:E105"/>
    <mergeCell ref="B108:C108"/>
    <mergeCell ref="D108:D109"/>
    <mergeCell ref="E108:E109"/>
    <mergeCell ref="F108:F109"/>
    <mergeCell ref="B110:B116"/>
    <mergeCell ref="C111:C112"/>
    <mergeCell ref="D111:D112"/>
    <mergeCell ref="E111:E112"/>
    <mergeCell ref="C114:C115"/>
    <mergeCell ref="D114:D115"/>
    <mergeCell ref="E136:E138"/>
    <mergeCell ref="C139:C141"/>
    <mergeCell ref="D140:D141"/>
    <mergeCell ref="E140:E141"/>
    <mergeCell ref="E114:E115"/>
    <mergeCell ref="B117:B142"/>
    <mergeCell ref="C117:C123"/>
    <mergeCell ref="D119:D123"/>
    <mergeCell ref="E119:E123"/>
    <mergeCell ref="C124:C132"/>
    <mergeCell ref="D125:D127"/>
    <mergeCell ref="E125:E127"/>
    <mergeCell ref="D128:D132"/>
    <mergeCell ref="E128:E132"/>
    <mergeCell ref="A164:A165"/>
    <mergeCell ref="A166:A189"/>
    <mergeCell ref="A1:F1"/>
    <mergeCell ref="A9:A40"/>
    <mergeCell ref="A44:A50"/>
    <mergeCell ref="A55:A105"/>
    <mergeCell ref="A108:A109"/>
    <mergeCell ref="A110:A148"/>
    <mergeCell ref="A152:A160"/>
    <mergeCell ref="D180:D182"/>
    <mergeCell ref="D177:D179"/>
    <mergeCell ref="E177:E179"/>
    <mergeCell ref="B143:C148"/>
    <mergeCell ref="D143:D148"/>
    <mergeCell ref="E143:E148"/>
    <mergeCell ref="B151:C151"/>
    <mergeCell ref="B152:C160"/>
    <mergeCell ref="B164:C164"/>
    <mergeCell ref="D164:D165"/>
    <mergeCell ref="E164:E165"/>
    <mergeCell ref="C133:C138"/>
    <mergeCell ref="D133:D134"/>
    <mergeCell ref="E133:E134"/>
    <mergeCell ref="D136:D138"/>
    <mergeCell ref="F164:F165"/>
    <mergeCell ref="B166:B189"/>
    <mergeCell ref="C166:C176"/>
    <mergeCell ref="D166:D172"/>
    <mergeCell ref="E166:E172"/>
    <mergeCell ref="D173:D176"/>
    <mergeCell ref="E173:E176"/>
    <mergeCell ref="C177:C182"/>
    <mergeCell ref="E180:E182"/>
    <mergeCell ref="D183:D187"/>
    <mergeCell ref="E183:E187"/>
    <mergeCell ref="D188:D189"/>
    <mergeCell ref="E188:E189"/>
    <mergeCell ref="C183:C189"/>
  </mergeCells>
  <phoneticPr fontId="4"/>
  <printOptions horizontalCentered="1"/>
  <pageMargins left="0.70866141732283472" right="0.70866141732283472" top="0.74803149606299213" bottom="0.55118110236220474" header="0.31496062992125984" footer="0.31496062992125984"/>
  <pageSetup paperSize="9" scale="45" fitToWidth="0" fitToHeight="0" orientation="landscape" r:id="rId1"/>
  <rowBreaks count="3" manualBreakCount="3">
    <brk id="51" max="5" man="1"/>
    <brk id="106" max="5" man="1"/>
    <brk id="160"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T88"/>
  <sheetViews>
    <sheetView view="pageBreakPreview" topLeftCell="A28" zoomScale="69" zoomScaleNormal="98" zoomScaleSheetLayoutView="69" workbookViewId="0">
      <selection activeCell="O69" sqref="O69"/>
    </sheetView>
  </sheetViews>
  <sheetFormatPr defaultColWidth="9" defaultRowHeight="16.5" x14ac:dyDescent="0.15"/>
  <cols>
    <col min="1" max="1" width="7.375" style="143" bestFit="1" customWidth="1"/>
    <col min="2" max="2" width="9.5" style="143" customWidth="1"/>
    <col min="3" max="3" width="9.25" style="143" customWidth="1"/>
    <col min="4" max="5" width="24.625" style="143" customWidth="1"/>
    <col min="6" max="6" width="9.5" style="143" customWidth="1"/>
    <col min="7" max="7" width="8.125" style="143" customWidth="1"/>
    <col min="8" max="8" width="29" style="143" customWidth="1"/>
    <col min="9" max="9" width="10.875" style="143" customWidth="1"/>
    <col min="10" max="10" width="19.125" style="143" customWidth="1"/>
    <col min="11" max="11" width="9.5" style="157" bestFit="1" customWidth="1"/>
    <col min="12" max="12" width="11.375" style="157" customWidth="1"/>
    <col min="13" max="13" width="17.875" style="157" customWidth="1"/>
    <col min="14" max="14" width="21.875" style="157" customWidth="1"/>
    <col min="15" max="15" width="48.25" style="157" customWidth="1"/>
    <col min="16" max="16" width="9" style="143"/>
    <col min="17" max="17" width="36" style="143" customWidth="1"/>
    <col min="18" max="18" width="33" style="143" customWidth="1"/>
    <col min="19" max="19" width="31.75" style="143" customWidth="1"/>
    <col min="20" max="20" width="64.25" style="143" customWidth="1"/>
    <col min="21" max="16384" width="9" style="143"/>
  </cols>
  <sheetData>
    <row r="1" spans="1:20" ht="42.75" customHeight="1" x14ac:dyDescent="0.15">
      <c r="A1" s="2304"/>
      <c r="B1" s="2304"/>
      <c r="C1" s="2304"/>
      <c r="D1" s="2304"/>
      <c r="E1" s="2304"/>
      <c r="F1" s="2304"/>
      <c r="G1" s="2304"/>
      <c r="H1" s="2304"/>
      <c r="I1" s="2304"/>
      <c r="J1" s="2304"/>
      <c r="K1" s="2314" t="s">
        <v>952</v>
      </c>
      <c r="L1" s="2315"/>
      <c r="M1" s="2315"/>
      <c r="N1" s="2315"/>
      <c r="O1" s="2316"/>
      <c r="P1" s="2305" t="s">
        <v>953</v>
      </c>
      <c r="Q1" s="2307" t="s">
        <v>954</v>
      </c>
      <c r="R1" s="198" t="s">
        <v>979</v>
      </c>
      <c r="S1" s="192"/>
      <c r="T1" s="193"/>
    </row>
    <row r="2" spans="1:20" ht="33" x14ac:dyDescent="0.15">
      <c r="A2" s="183" t="s">
        <v>915</v>
      </c>
      <c r="B2" s="184" t="s">
        <v>916</v>
      </c>
      <c r="C2" s="183" t="s">
        <v>917</v>
      </c>
      <c r="D2" s="172" t="s">
        <v>922</v>
      </c>
      <c r="E2" s="185" t="s">
        <v>923</v>
      </c>
      <c r="F2" s="186" t="s">
        <v>924</v>
      </c>
      <c r="G2" s="183" t="s">
        <v>918</v>
      </c>
      <c r="H2" s="187" t="s">
        <v>919</v>
      </c>
      <c r="I2" s="171" t="s">
        <v>920</v>
      </c>
      <c r="J2" s="172" t="s">
        <v>921</v>
      </c>
      <c r="K2" s="188" t="s">
        <v>814</v>
      </c>
      <c r="L2" s="144" t="s">
        <v>943</v>
      </c>
      <c r="M2" s="2323" t="s">
        <v>942</v>
      </c>
      <c r="N2" s="2324"/>
      <c r="O2" s="144" t="s">
        <v>180</v>
      </c>
      <c r="P2" s="2306"/>
      <c r="Q2" s="2307"/>
      <c r="R2" s="2320" t="s">
        <v>963</v>
      </c>
      <c r="S2" s="2321"/>
      <c r="T2" s="2322"/>
    </row>
    <row r="3" spans="1:20" ht="18" customHeight="1" x14ac:dyDescent="0.15">
      <c r="A3" s="145" t="s">
        <v>134</v>
      </c>
      <c r="B3" s="146" t="s">
        <v>20</v>
      </c>
      <c r="C3" s="147" t="s">
        <v>20</v>
      </c>
      <c r="D3" s="153" t="s">
        <v>815</v>
      </c>
      <c r="E3" s="145" t="s">
        <v>648</v>
      </c>
      <c r="F3" s="147" t="s">
        <v>165</v>
      </c>
      <c r="G3" s="145" t="s">
        <v>458</v>
      </c>
      <c r="H3" s="145" t="s">
        <v>820</v>
      </c>
      <c r="I3" s="167">
        <v>1</v>
      </c>
      <c r="J3" s="153" t="s">
        <v>833</v>
      </c>
      <c r="K3" s="995">
        <v>200</v>
      </c>
      <c r="L3" s="148" t="s">
        <v>225</v>
      </c>
      <c r="M3" s="148" t="s">
        <v>226</v>
      </c>
      <c r="N3" s="148" t="s">
        <v>226</v>
      </c>
      <c r="O3" s="148" t="s">
        <v>869</v>
      </c>
      <c r="P3" s="191"/>
      <c r="R3" s="2317" t="s">
        <v>969</v>
      </c>
      <c r="S3" s="2318"/>
      <c r="T3" s="2319"/>
    </row>
    <row r="4" spans="1:20" ht="18" customHeight="1" x14ac:dyDescent="0.15">
      <c r="A4" s="149" t="s">
        <v>153</v>
      </c>
      <c r="B4" s="150"/>
      <c r="C4" s="151" t="s">
        <v>299</v>
      </c>
      <c r="D4" s="154" t="s">
        <v>816</v>
      </c>
      <c r="E4" s="151" t="s">
        <v>649</v>
      </c>
      <c r="F4" s="151" t="s">
        <v>166</v>
      </c>
      <c r="G4" s="152" t="s">
        <v>459</v>
      </c>
      <c r="H4" s="151" t="s">
        <v>821</v>
      </c>
      <c r="I4" s="168">
        <v>2</v>
      </c>
      <c r="J4" s="154" t="s">
        <v>834</v>
      </c>
      <c r="K4" s="995">
        <v>300</v>
      </c>
      <c r="L4" s="148" t="s">
        <v>225</v>
      </c>
      <c r="M4" s="148" t="s">
        <v>227</v>
      </c>
      <c r="N4" s="148" t="s">
        <v>227</v>
      </c>
      <c r="O4" s="148" t="s">
        <v>870</v>
      </c>
      <c r="P4" s="191"/>
      <c r="R4" s="2320" t="s">
        <v>1004</v>
      </c>
      <c r="S4" s="2321"/>
      <c r="T4" s="2322"/>
    </row>
    <row r="5" spans="1:20" ht="18" customHeight="1" x14ac:dyDescent="0.15">
      <c r="C5" s="149" t="s">
        <v>300</v>
      </c>
      <c r="D5" s="154" t="s">
        <v>817</v>
      </c>
      <c r="E5" s="151" t="s">
        <v>650</v>
      </c>
      <c r="F5" s="152" t="s">
        <v>167</v>
      </c>
      <c r="G5" s="169"/>
      <c r="H5" s="151" t="s">
        <v>822</v>
      </c>
      <c r="I5" s="169"/>
      <c r="J5" s="154" t="s">
        <v>835</v>
      </c>
      <c r="K5" s="191"/>
      <c r="L5" s="191"/>
      <c r="M5" s="191"/>
      <c r="N5" s="191"/>
      <c r="O5" s="191"/>
      <c r="P5" s="191"/>
      <c r="R5" s="2320" t="s">
        <v>956</v>
      </c>
      <c r="S5" s="2321"/>
      <c r="T5" s="2322"/>
    </row>
    <row r="6" spans="1:20" ht="18" customHeight="1" x14ac:dyDescent="0.15">
      <c r="D6" s="154" t="s">
        <v>818</v>
      </c>
      <c r="E6" s="151" t="s">
        <v>651</v>
      </c>
      <c r="F6" s="149" t="s">
        <v>1133</v>
      </c>
      <c r="G6" s="170"/>
      <c r="H6" s="151" t="s">
        <v>823</v>
      </c>
      <c r="J6" s="154" t="s">
        <v>836</v>
      </c>
      <c r="K6" s="995">
        <v>1</v>
      </c>
      <c r="L6" s="148" t="s">
        <v>228</v>
      </c>
      <c r="M6" s="148" t="s">
        <v>541</v>
      </c>
      <c r="N6" s="148" t="s">
        <v>182</v>
      </c>
      <c r="O6" s="148" t="s">
        <v>871</v>
      </c>
      <c r="P6" s="189">
        <f>COUNTIF('活動記録 '!$G$9:$L$28,【選択肢】!K6)</f>
        <v>0</v>
      </c>
      <c r="R6" s="166" t="s">
        <v>944</v>
      </c>
      <c r="T6" s="170"/>
    </row>
    <row r="7" spans="1:20" ht="18" customHeight="1" x14ac:dyDescent="0.15">
      <c r="D7" s="155" t="s">
        <v>819</v>
      </c>
      <c r="E7" s="151" t="s">
        <v>652</v>
      </c>
      <c r="F7" s="166"/>
      <c r="G7" s="170"/>
      <c r="H7" s="151" t="s">
        <v>824</v>
      </c>
      <c r="J7" s="154" t="s">
        <v>1303</v>
      </c>
      <c r="K7" s="995">
        <v>2</v>
      </c>
      <c r="L7" s="148" t="s">
        <v>228</v>
      </c>
      <c r="M7" s="148" t="s">
        <v>541</v>
      </c>
      <c r="N7" s="148" t="s">
        <v>183</v>
      </c>
      <c r="O7" s="148" t="s">
        <v>872</v>
      </c>
      <c r="P7" s="190">
        <f>COUNTIF('活動記録 '!$G$9:$L$28,【選択肢】!K7)</f>
        <v>0</v>
      </c>
      <c r="R7" s="2320" t="s">
        <v>957</v>
      </c>
      <c r="S7" s="2321"/>
      <c r="T7" s="2322"/>
    </row>
    <row r="8" spans="1:20" ht="18" customHeight="1" x14ac:dyDescent="0.15">
      <c r="E8" s="151" t="s">
        <v>653</v>
      </c>
      <c r="F8" s="166"/>
      <c r="G8" s="170"/>
      <c r="H8" s="151" t="s">
        <v>825</v>
      </c>
      <c r="J8" s="154" t="s">
        <v>1304</v>
      </c>
      <c r="K8" s="996">
        <v>301</v>
      </c>
      <c r="L8" s="323" t="s">
        <v>228</v>
      </c>
      <c r="M8" s="323" t="s">
        <v>185</v>
      </c>
      <c r="N8" s="323" t="s">
        <v>185</v>
      </c>
      <c r="O8" s="323" t="s">
        <v>1093</v>
      </c>
      <c r="P8" s="190">
        <f>COUNTIF('活動記録 '!$G$9:$L$28,【選択肢】!K8)</f>
        <v>0</v>
      </c>
      <c r="R8" s="2320"/>
      <c r="S8" s="2321"/>
      <c r="T8" s="2322"/>
    </row>
    <row r="9" spans="1:20" ht="18" customHeight="1" x14ac:dyDescent="0.15">
      <c r="E9" s="151"/>
      <c r="F9" s="166"/>
      <c r="G9" s="170"/>
      <c r="H9" s="151"/>
      <c r="J9" s="154" t="s">
        <v>1308</v>
      </c>
      <c r="K9" s="996">
        <v>302</v>
      </c>
      <c r="L9" s="323" t="s">
        <v>228</v>
      </c>
      <c r="M9" s="323" t="s">
        <v>185</v>
      </c>
      <c r="N9" s="323" t="s">
        <v>185</v>
      </c>
      <c r="O9" s="323" t="s">
        <v>1094</v>
      </c>
      <c r="P9" s="190">
        <f>COUNTIF('活動記録 '!$G$9:$L$28,【選択肢】!K9)</f>
        <v>0</v>
      </c>
      <c r="R9" s="166"/>
      <c r="T9" s="170"/>
    </row>
    <row r="10" spans="1:20" ht="18" customHeight="1" x14ac:dyDescent="0.15">
      <c r="E10" s="151" t="s">
        <v>654</v>
      </c>
      <c r="F10" s="166"/>
      <c r="G10" s="170"/>
      <c r="H10" s="151" t="s">
        <v>826</v>
      </c>
      <c r="J10" s="154"/>
      <c r="K10" s="995">
        <v>4</v>
      </c>
      <c r="L10" s="148" t="s">
        <v>228</v>
      </c>
      <c r="M10" s="148" t="s">
        <v>187</v>
      </c>
      <c r="N10" s="148" t="s">
        <v>205</v>
      </c>
      <c r="O10" s="148" t="s">
        <v>873</v>
      </c>
      <c r="P10" s="190">
        <f>COUNTIF('活動記録 '!$G$9:$L$28,【選択肢】!K10)</f>
        <v>0</v>
      </c>
      <c r="R10" s="2317" t="s">
        <v>968</v>
      </c>
      <c r="S10" s="2318"/>
      <c r="T10" s="2319"/>
    </row>
    <row r="11" spans="1:20" ht="18" customHeight="1" x14ac:dyDescent="0.15">
      <c r="E11" s="151" t="s">
        <v>655</v>
      </c>
      <c r="F11" s="166"/>
      <c r="G11" s="170"/>
      <c r="H11" s="151" t="s">
        <v>827</v>
      </c>
      <c r="J11" s="155"/>
      <c r="K11" s="995">
        <v>5</v>
      </c>
      <c r="L11" s="148" t="s">
        <v>228</v>
      </c>
      <c r="M11" s="148" t="s">
        <v>187</v>
      </c>
      <c r="N11" s="148" t="s">
        <v>205</v>
      </c>
      <c r="O11" s="148" t="s">
        <v>874</v>
      </c>
      <c r="P11" s="190">
        <f>COUNTIF('活動記録 '!$G$9:$L$28,【選択肢】!K11)</f>
        <v>0</v>
      </c>
      <c r="R11" s="2308" t="s">
        <v>961</v>
      </c>
      <c r="S11" s="2309"/>
      <c r="T11" s="2310"/>
    </row>
    <row r="12" spans="1:20" ht="18" customHeight="1" x14ac:dyDescent="0.15">
      <c r="E12" s="149" t="s">
        <v>656</v>
      </c>
      <c r="F12" s="166"/>
      <c r="G12" s="170"/>
      <c r="H12" s="151" t="s">
        <v>828</v>
      </c>
      <c r="K12" s="995">
        <v>6</v>
      </c>
      <c r="L12" s="148" t="s">
        <v>228</v>
      </c>
      <c r="M12" s="148" t="s">
        <v>187</v>
      </c>
      <c r="N12" s="148" t="s">
        <v>205</v>
      </c>
      <c r="O12" s="148" t="s">
        <v>875</v>
      </c>
      <c r="P12" s="190">
        <f>COUNTIF('活動記録 '!$G$9:$L$28,【選択肢】!K12)</f>
        <v>0</v>
      </c>
      <c r="R12" s="199" t="s">
        <v>970</v>
      </c>
      <c r="S12" s="200"/>
      <c r="T12" s="201"/>
    </row>
    <row r="13" spans="1:20" ht="18" customHeight="1" x14ac:dyDescent="0.15">
      <c r="H13" s="151" t="s">
        <v>829</v>
      </c>
      <c r="K13" s="995">
        <v>7</v>
      </c>
      <c r="L13" s="148" t="s">
        <v>228</v>
      </c>
      <c r="M13" s="148" t="s">
        <v>187</v>
      </c>
      <c r="N13" s="148" t="s">
        <v>207</v>
      </c>
      <c r="O13" s="148" t="s">
        <v>876</v>
      </c>
      <c r="P13" s="190">
        <f>COUNTIF('活動記録 '!$G$9:$L$28,【選択肢】!K13)</f>
        <v>0</v>
      </c>
      <c r="R13" s="202" t="s">
        <v>948</v>
      </c>
      <c r="S13" s="181"/>
      <c r="T13" s="182"/>
    </row>
    <row r="14" spans="1:20" ht="18" customHeight="1" x14ac:dyDescent="0.15">
      <c r="H14" s="151" t="s">
        <v>830</v>
      </c>
      <c r="K14" s="995">
        <v>8</v>
      </c>
      <c r="L14" s="148" t="s">
        <v>228</v>
      </c>
      <c r="M14" s="148" t="s">
        <v>187</v>
      </c>
      <c r="N14" s="148" t="s">
        <v>207</v>
      </c>
      <c r="O14" s="148" t="s">
        <v>877</v>
      </c>
      <c r="P14" s="190">
        <f>COUNTIF('活動記録 '!$G$9:$L$28,【選択肢】!K14)</f>
        <v>0</v>
      </c>
      <c r="R14" s="202" t="s">
        <v>958</v>
      </c>
      <c r="S14" s="181"/>
      <c r="T14" s="182"/>
    </row>
    <row r="15" spans="1:20" ht="18" customHeight="1" x14ac:dyDescent="0.15">
      <c r="H15" s="151" t="s">
        <v>831</v>
      </c>
      <c r="K15" s="995">
        <v>9</v>
      </c>
      <c r="L15" s="148" t="s">
        <v>228</v>
      </c>
      <c r="M15" s="148" t="s">
        <v>187</v>
      </c>
      <c r="N15" s="148" t="s">
        <v>207</v>
      </c>
      <c r="O15" s="148" t="s">
        <v>878</v>
      </c>
      <c r="P15" s="190">
        <f>COUNTIF('活動記録 '!$G$9:$L$28,【選択肢】!K15)</f>
        <v>0</v>
      </c>
      <c r="R15" s="202" t="s">
        <v>945</v>
      </c>
      <c r="S15" s="181"/>
      <c r="T15" s="182"/>
    </row>
    <row r="16" spans="1:20" ht="18" customHeight="1" x14ac:dyDescent="0.15">
      <c r="H16" s="158" t="s">
        <v>832</v>
      </c>
      <c r="K16" s="995">
        <v>10</v>
      </c>
      <c r="L16" s="148" t="s">
        <v>228</v>
      </c>
      <c r="M16" s="148" t="s">
        <v>187</v>
      </c>
      <c r="N16" s="148" t="s">
        <v>209</v>
      </c>
      <c r="O16" s="148" t="s">
        <v>879</v>
      </c>
      <c r="P16" s="190">
        <f>COUNTIF('活動記録 '!$G$9:$L$28,【選択肢】!K16)</f>
        <v>0</v>
      </c>
      <c r="R16" s="202" t="s">
        <v>946</v>
      </c>
      <c r="S16" s="181"/>
      <c r="T16" s="182"/>
    </row>
    <row r="17" spans="11:20" ht="18" customHeight="1" x14ac:dyDescent="0.15">
      <c r="K17" s="995">
        <v>11</v>
      </c>
      <c r="L17" s="148" t="s">
        <v>228</v>
      </c>
      <c r="M17" s="148" t="s">
        <v>187</v>
      </c>
      <c r="N17" s="148" t="s">
        <v>209</v>
      </c>
      <c r="O17" s="148" t="s">
        <v>880</v>
      </c>
      <c r="P17" s="190">
        <f>COUNTIF('活動記録 '!$G$9:$L$28,【選択肢】!K17)</f>
        <v>0</v>
      </c>
      <c r="R17" s="178"/>
      <c r="S17" s="179"/>
      <c r="T17" s="180"/>
    </row>
    <row r="18" spans="11:20" ht="18" customHeight="1" x14ac:dyDescent="0.15">
      <c r="K18" s="995">
        <v>12</v>
      </c>
      <c r="L18" s="148" t="s">
        <v>228</v>
      </c>
      <c r="M18" s="148" t="s">
        <v>187</v>
      </c>
      <c r="N18" s="148" t="s">
        <v>209</v>
      </c>
      <c r="O18" s="148" t="s">
        <v>881</v>
      </c>
      <c r="P18" s="190">
        <f>COUNTIF('活動記録 '!$G$9:$L$28,【選択肢】!K18)</f>
        <v>0</v>
      </c>
      <c r="R18" s="178" t="s">
        <v>964</v>
      </c>
      <c r="T18" s="170"/>
    </row>
    <row r="19" spans="11:20" ht="18" customHeight="1" x14ac:dyDescent="0.15">
      <c r="K19" s="995">
        <v>13</v>
      </c>
      <c r="L19" s="148" t="s">
        <v>228</v>
      </c>
      <c r="M19" s="148" t="s">
        <v>187</v>
      </c>
      <c r="N19" s="148" t="s">
        <v>191</v>
      </c>
      <c r="O19" s="148" t="s">
        <v>882</v>
      </c>
      <c r="P19" s="190">
        <f>COUNTIF('活動記録 '!$G$9:$L$28,【選択肢】!K19)</f>
        <v>0</v>
      </c>
      <c r="R19" s="199" t="s">
        <v>971</v>
      </c>
      <c r="S19" s="179"/>
      <c r="T19" s="180"/>
    </row>
    <row r="20" spans="11:20" ht="18" customHeight="1" x14ac:dyDescent="0.15">
      <c r="K20" s="995">
        <v>14</v>
      </c>
      <c r="L20" s="148" t="s">
        <v>228</v>
      </c>
      <c r="M20" s="148" t="s">
        <v>187</v>
      </c>
      <c r="N20" s="148" t="s">
        <v>191</v>
      </c>
      <c r="O20" s="148" t="s">
        <v>883</v>
      </c>
      <c r="P20" s="190">
        <f>COUNTIF('活動記録 '!$G$9:$L$28,【選択肢】!K20)</f>
        <v>0</v>
      </c>
      <c r="R20" s="202" t="s">
        <v>959</v>
      </c>
      <c r="S20" s="179"/>
      <c r="T20" s="180"/>
    </row>
    <row r="21" spans="11:20" ht="18" customHeight="1" x14ac:dyDescent="0.15">
      <c r="K21" s="995">
        <v>15</v>
      </c>
      <c r="L21" s="148" t="s">
        <v>228</v>
      </c>
      <c r="M21" s="148" t="s">
        <v>187</v>
      </c>
      <c r="N21" s="148" t="s">
        <v>191</v>
      </c>
      <c r="O21" s="148" t="s">
        <v>884</v>
      </c>
      <c r="P21" s="190">
        <f>COUNTIF('活動記録 '!$G$9:$L$28,【選択肢】!K21)</f>
        <v>0</v>
      </c>
      <c r="R21" s="202" t="s">
        <v>960</v>
      </c>
      <c r="S21" s="179"/>
      <c r="T21" s="180"/>
    </row>
    <row r="22" spans="11:20" ht="18" customHeight="1" x14ac:dyDescent="0.15">
      <c r="K22" s="995">
        <v>16</v>
      </c>
      <c r="L22" s="148" t="s">
        <v>228</v>
      </c>
      <c r="M22" s="148" t="s">
        <v>187</v>
      </c>
      <c r="N22" s="148" t="s">
        <v>192</v>
      </c>
      <c r="O22" s="148" t="s">
        <v>885</v>
      </c>
      <c r="P22" s="190">
        <f>COUNTIF('活動記録 '!$G$9:$L$28,【選択肢】!K22)</f>
        <v>0</v>
      </c>
      <c r="R22" s="202" t="s">
        <v>965</v>
      </c>
      <c r="S22" s="179"/>
      <c r="T22" s="180"/>
    </row>
    <row r="23" spans="11:20" ht="18" customHeight="1" x14ac:dyDescent="0.15">
      <c r="K23" s="995">
        <v>17</v>
      </c>
      <c r="L23" s="148" t="s">
        <v>228</v>
      </c>
      <c r="M23" s="148" t="s">
        <v>229</v>
      </c>
      <c r="N23" s="148" t="s">
        <v>229</v>
      </c>
      <c r="O23" s="148" t="s">
        <v>886</v>
      </c>
      <c r="P23" s="190">
        <f>COUNTIF('活動記録 '!$G$9:$L$28,【選択肢】!K23)</f>
        <v>0</v>
      </c>
      <c r="R23" s="202" t="s">
        <v>947</v>
      </c>
      <c r="S23" s="179"/>
      <c r="T23" s="180"/>
    </row>
    <row r="24" spans="11:20" ht="18" customHeight="1" x14ac:dyDescent="0.15">
      <c r="K24" s="995">
        <v>18</v>
      </c>
      <c r="L24" s="148" t="s">
        <v>228</v>
      </c>
      <c r="M24" s="148" t="s">
        <v>229</v>
      </c>
      <c r="N24" s="148" t="s">
        <v>229</v>
      </c>
      <c r="O24" s="148" t="s">
        <v>887</v>
      </c>
      <c r="P24" s="190">
        <f>COUNTIF('活動記録 '!$G$9:$L$28,【選択肢】!K24)</f>
        <v>0</v>
      </c>
      <c r="R24" s="202" t="s">
        <v>966</v>
      </c>
      <c r="S24" s="179"/>
      <c r="T24" s="180"/>
    </row>
    <row r="25" spans="11:20" ht="18" customHeight="1" x14ac:dyDescent="0.15">
      <c r="K25" s="995">
        <v>19</v>
      </c>
      <c r="L25" s="148" t="s">
        <v>228</v>
      </c>
      <c r="M25" s="148" t="s">
        <v>229</v>
      </c>
      <c r="N25" s="148" t="s">
        <v>229</v>
      </c>
      <c r="O25" s="148" t="s">
        <v>888</v>
      </c>
      <c r="P25" s="190">
        <f>COUNTIF('活動記録 '!$G$9:$L$28,【選択肢】!K25)</f>
        <v>0</v>
      </c>
      <c r="R25" s="202" t="s">
        <v>978</v>
      </c>
      <c r="S25" s="179"/>
      <c r="T25" s="180"/>
    </row>
    <row r="26" spans="11:20" ht="18" customHeight="1" x14ac:dyDescent="0.15">
      <c r="K26" s="995">
        <v>20</v>
      </c>
      <c r="L26" s="148" t="s">
        <v>228</v>
      </c>
      <c r="M26" s="148" t="s">
        <v>229</v>
      </c>
      <c r="N26" s="148" t="s">
        <v>229</v>
      </c>
      <c r="O26" s="148" t="s">
        <v>889</v>
      </c>
      <c r="P26" s="190">
        <f>COUNTIF('活動記録 '!$G$9:$L$28,【選択肢】!K26)</f>
        <v>0</v>
      </c>
      <c r="R26" s="202"/>
      <c r="S26" s="179"/>
      <c r="T26" s="180"/>
    </row>
    <row r="27" spans="11:20" ht="18" customHeight="1" x14ac:dyDescent="0.15">
      <c r="K27" s="995">
        <v>21</v>
      </c>
      <c r="L27" s="148" t="s">
        <v>228</v>
      </c>
      <c r="M27" s="148" t="s">
        <v>229</v>
      </c>
      <c r="N27" s="148" t="s">
        <v>229</v>
      </c>
      <c r="O27" s="148" t="s">
        <v>890</v>
      </c>
      <c r="P27" s="190">
        <f>COUNTIF('活動記録 '!$G$9:$L$28,【選択肢】!K27)</f>
        <v>0</v>
      </c>
      <c r="R27" s="199" t="s">
        <v>967</v>
      </c>
      <c r="S27" s="179"/>
      <c r="T27" s="180"/>
    </row>
    <row r="28" spans="11:20" ht="18" customHeight="1" x14ac:dyDescent="0.15">
      <c r="K28" s="995">
        <v>22</v>
      </c>
      <c r="L28" s="148" t="s">
        <v>228</v>
      </c>
      <c r="M28" s="148" t="s">
        <v>229</v>
      </c>
      <c r="N28" s="148" t="s">
        <v>229</v>
      </c>
      <c r="O28" s="148" t="s">
        <v>891</v>
      </c>
      <c r="P28" s="190">
        <f>COUNTIF('活動記録 '!$G$9:$L$28,【選択肢】!K28)</f>
        <v>0</v>
      </c>
      <c r="R28" s="202" t="s">
        <v>993</v>
      </c>
      <c r="S28" s="179"/>
      <c r="T28" s="180"/>
    </row>
    <row r="29" spans="11:20" ht="18" customHeight="1" x14ac:dyDescent="0.15">
      <c r="K29" s="995">
        <v>23</v>
      </c>
      <c r="L29" s="148" t="s">
        <v>228</v>
      </c>
      <c r="M29" s="148" t="s">
        <v>229</v>
      </c>
      <c r="N29" s="148" t="s">
        <v>229</v>
      </c>
      <c r="O29" s="148" t="s">
        <v>892</v>
      </c>
      <c r="P29" s="190">
        <f>COUNTIF('活動記録 '!$G$9:$L$28,【選択肢】!K29)</f>
        <v>0</v>
      </c>
      <c r="R29" s="202" t="s">
        <v>949</v>
      </c>
      <c r="S29" s="179"/>
      <c r="T29" s="180"/>
    </row>
    <row r="30" spans="11:20" ht="18" customHeight="1" x14ac:dyDescent="0.15">
      <c r="K30" s="995">
        <v>24</v>
      </c>
      <c r="L30" s="148" t="s">
        <v>800</v>
      </c>
      <c r="M30" s="148" t="s">
        <v>542</v>
      </c>
      <c r="N30" s="148" t="s">
        <v>230</v>
      </c>
      <c r="O30" s="148" t="s">
        <v>893</v>
      </c>
      <c r="P30" s="190">
        <f>COUNTIF('活動記録 '!$G$9:$L$28,【選択肢】!K30)</f>
        <v>0</v>
      </c>
      <c r="R30" s="166"/>
      <c r="T30" s="170"/>
    </row>
    <row r="31" spans="11:20" ht="18" customHeight="1" x14ac:dyDescent="0.15">
      <c r="K31" s="995">
        <v>25</v>
      </c>
      <c r="L31" s="148" t="s">
        <v>800</v>
      </c>
      <c r="M31" s="148" t="s">
        <v>542</v>
      </c>
      <c r="N31" s="148" t="s">
        <v>230</v>
      </c>
      <c r="O31" s="148" t="s">
        <v>894</v>
      </c>
      <c r="P31" s="190">
        <f>COUNTIF('活動記録 '!$G$9:$L$28,【選択肢】!K31)</f>
        <v>0</v>
      </c>
      <c r="R31" s="178" t="s">
        <v>962</v>
      </c>
      <c r="S31" s="179"/>
      <c r="T31" s="180"/>
    </row>
    <row r="32" spans="11:20" ht="18" customHeight="1" x14ac:dyDescent="0.15">
      <c r="K32" s="995">
        <v>26</v>
      </c>
      <c r="L32" s="148" t="s">
        <v>800</v>
      </c>
      <c r="M32" s="148" t="s">
        <v>542</v>
      </c>
      <c r="N32" s="148" t="s">
        <v>230</v>
      </c>
      <c r="O32" s="148" t="s">
        <v>895</v>
      </c>
      <c r="P32" s="190">
        <f>COUNTIF('活動記録 '!$G$9:$L$28,【選択肢】!K32)</f>
        <v>0</v>
      </c>
      <c r="R32" s="2311" t="s">
        <v>972</v>
      </c>
      <c r="S32" s="2312"/>
      <c r="T32" s="2313"/>
    </row>
    <row r="33" spans="11:20" ht="18" customHeight="1" x14ac:dyDescent="0.15">
      <c r="K33" s="995">
        <v>27</v>
      </c>
      <c r="L33" s="148" t="s">
        <v>800</v>
      </c>
      <c r="M33" s="148" t="s">
        <v>542</v>
      </c>
      <c r="N33" s="148" t="s">
        <v>230</v>
      </c>
      <c r="O33" s="148" t="s">
        <v>896</v>
      </c>
      <c r="P33" s="190">
        <f>COUNTIF('活動記録 '!$G$9:$L$28,【選択肢】!K33)</f>
        <v>0</v>
      </c>
      <c r="R33" s="202" t="s">
        <v>950</v>
      </c>
      <c r="S33" s="179"/>
      <c r="T33" s="180"/>
    </row>
    <row r="34" spans="11:20" ht="18" customHeight="1" x14ac:dyDescent="0.15">
      <c r="K34" s="995">
        <v>28</v>
      </c>
      <c r="L34" s="148" t="s">
        <v>800</v>
      </c>
      <c r="M34" s="148" t="s">
        <v>542</v>
      </c>
      <c r="N34" s="148" t="s">
        <v>183</v>
      </c>
      <c r="O34" s="148" t="s">
        <v>897</v>
      </c>
      <c r="P34" s="190">
        <f>COUNTIF('活動記録 '!$G$9:$L$28,【選択肢】!K34)</f>
        <v>0</v>
      </c>
      <c r="R34" s="202" t="s">
        <v>951</v>
      </c>
      <c r="S34" s="179"/>
      <c r="T34" s="180"/>
    </row>
    <row r="35" spans="11:20" ht="18" customHeight="1" x14ac:dyDescent="0.15">
      <c r="K35" s="995">
        <v>29</v>
      </c>
      <c r="L35" s="148" t="s">
        <v>800</v>
      </c>
      <c r="M35" s="148" t="s">
        <v>544</v>
      </c>
      <c r="N35" s="148" t="s">
        <v>185</v>
      </c>
      <c r="O35" s="148" t="s">
        <v>898</v>
      </c>
      <c r="P35" s="190">
        <f>COUNTIF('活動記録 '!$G$9:$L$28,【選択肢】!K35)</f>
        <v>0</v>
      </c>
      <c r="R35" s="203" t="s">
        <v>946</v>
      </c>
      <c r="S35" s="204"/>
      <c r="T35" s="205"/>
    </row>
    <row r="36" spans="11:20" ht="18" customHeight="1" x14ac:dyDescent="0.15">
      <c r="K36" s="995">
        <v>30</v>
      </c>
      <c r="L36" s="148" t="s">
        <v>800</v>
      </c>
      <c r="M36" s="148" t="s">
        <v>187</v>
      </c>
      <c r="N36" s="148" t="s">
        <v>205</v>
      </c>
      <c r="O36" s="148" t="s">
        <v>899</v>
      </c>
      <c r="P36" s="190">
        <f>COUNTIF('活動記録 '!$G$9:$L$28,【選択肢】!K36)</f>
        <v>0</v>
      </c>
    </row>
    <row r="37" spans="11:20" ht="18" customHeight="1" x14ac:dyDescent="0.15">
      <c r="K37" s="995">
        <v>31</v>
      </c>
      <c r="L37" s="148" t="s">
        <v>800</v>
      </c>
      <c r="M37" s="148" t="s">
        <v>187</v>
      </c>
      <c r="N37" s="148" t="s">
        <v>207</v>
      </c>
      <c r="O37" s="148" t="s">
        <v>900</v>
      </c>
      <c r="P37" s="190">
        <f>COUNTIF('活動記録 '!$G$9:$L$28,【選択肢】!K37)</f>
        <v>0</v>
      </c>
    </row>
    <row r="38" spans="11:20" ht="18" customHeight="1" x14ac:dyDescent="0.15">
      <c r="K38" s="995">
        <v>32</v>
      </c>
      <c r="L38" s="148" t="s">
        <v>800</v>
      </c>
      <c r="M38" s="148" t="s">
        <v>187</v>
      </c>
      <c r="N38" s="148" t="s">
        <v>209</v>
      </c>
      <c r="O38" s="148" t="s">
        <v>901</v>
      </c>
      <c r="P38" s="190">
        <f>COUNTIF('活動記録 '!$G$9:$L$28,【選択肢】!K38)</f>
        <v>0</v>
      </c>
    </row>
    <row r="39" spans="11:20" ht="18" customHeight="1" x14ac:dyDescent="0.15">
      <c r="K39" s="995">
        <v>33</v>
      </c>
      <c r="L39" s="148" t="s">
        <v>800</v>
      </c>
      <c r="M39" s="148" t="s">
        <v>187</v>
      </c>
      <c r="N39" s="148" t="s">
        <v>191</v>
      </c>
      <c r="O39" s="148" t="s">
        <v>902</v>
      </c>
      <c r="P39" s="190">
        <f>COUNTIF('活動記録 '!$G$9:$L$28,【選択肢】!K39)</f>
        <v>0</v>
      </c>
    </row>
    <row r="40" spans="11:20" ht="18" customHeight="1" x14ac:dyDescent="0.15">
      <c r="K40" s="995">
        <v>34</v>
      </c>
      <c r="L40" s="148" t="s">
        <v>800</v>
      </c>
      <c r="M40" s="148" t="s">
        <v>183</v>
      </c>
      <c r="N40" s="148" t="s">
        <v>231</v>
      </c>
      <c r="O40" s="148" t="s">
        <v>903</v>
      </c>
      <c r="P40" s="190">
        <f>COUNTIF('活動記録 '!$G$9:$L$28,【選択肢】!K40)</f>
        <v>0</v>
      </c>
    </row>
    <row r="41" spans="11:20" ht="18" customHeight="1" x14ac:dyDescent="0.15">
      <c r="K41" s="995">
        <v>35</v>
      </c>
      <c r="L41" s="148" t="s">
        <v>800</v>
      </c>
      <c r="M41" s="148" t="s">
        <v>183</v>
      </c>
      <c r="N41" s="148" t="s">
        <v>218</v>
      </c>
      <c r="O41" s="148" t="s">
        <v>904</v>
      </c>
      <c r="P41" s="190">
        <f>COUNTIF('活動記録 '!$G$9:$L$28,【選択肢】!K41)</f>
        <v>0</v>
      </c>
    </row>
    <row r="42" spans="11:20" ht="18" customHeight="1" x14ac:dyDescent="0.15">
      <c r="K42" s="995">
        <v>36</v>
      </c>
      <c r="L42" s="148" t="s">
        <v>800</v>
      </c>
      <c r="M42" s="148" t="s">
        <v>183</v>
      </c>
      <c r="N42" s="148" t="s">
        <v>232</v>
      </c>
      <c r="O42" s="148" t="s">
        <v>905</v>
      </c>
      <c r="P42" s="190">
        <f>COUNTIF('活動記録 '!$G$9:$L$28,【選択肢】!K42)</f>
        <v>0</v>
      </c>
    </row>
    <row r="43" spans="11:20" ht="18" customHeight="1" x14ac:dyDescent="0.15">
      <c r="K43" s="995">
        <v>37</v>
      </c>
      <c r="L43" s="148" t="s">
        <v>800</v>
      </c>
      <c r="M43" s="148" t="s">
        <v>183</v>
      </c>
      <c r="N43" s="148" t="s">
        <v>261</v>
      </c>
      <c r="O43" s="148" t="s">
        <v>906</v>
      </c>
      <c r="P43" s="190">
        <f>COUNTIF('活動記録 '!$G$9:$L$28,【選択肢】!K43)</f>
        <v>0</v>
      </c>
      <c r="Q43" s="244" t="s">
        <v>955</v>
      </c>
    </row>
    <row r="44" spans="11:20" ht="18" customHeight="1" x14ac:dyDescent="0.15">
      <c r="K44" s="995">
        <v>38</v>
      </c>
      <c r="L44" s="148" t="s">
        <v>800</v>
      </c>
      <c r="M44" s="148" t="s">
        <v>183</v>
      </c>
      <c r="N44" s="148" t="s">
        <v>233</v>
      </c>
      <c r="O44" s="173" t="s">
        <v>907</v>
      </c>
      <c r="P44" s="190">
        <f>COUNTIF('活動記録 '!$G$9:$L$28,【選択肢】!K44)</f>
        <v>0</v>
      </c>
      <c r="Q44" s="176" t="s">
        <v>939</v>
      </c>
      <c r="S44" s="156"/>
    </row>
    <row r="45" spans="11:20" ht="18" customHeight="1" x14ac:dyDescent="0.15">
      <c r="K45" s="995">
        <v>39</v>
      </c>
      <c r="L45" s="148" t="s">
        <v>800</v>
      </c>
      <c r="M45" s="148" t="s">
        <v>187</v>
      </c>
      <c r="N45" s="148" t="s">
        <v>231</v>
      </c>
      <c r="O45" s="175" t="s">
        <v>925</v>
      </c>
      <c r="P45" s="190">
        <f>COUNTIF('活動記録 '!$G$9:$L$28,【選択肢】!K45)</f>
        <v>0</v>
      </c>
      <c r="Q45" s="177" t="s">
        <v>925</v>
      </c>
      <c r="R45" s="157"/>
    </row>
    <row r="46" spans="11:20" ht="18" customHeight="1" x14ac:dyDescent="0.15">
      <c r="K46" s="995">
        <v>40</v>
      </c>
      <c r="L46" s="148" t="s">
        <v>800</v>
      </c>
      <c r="M46" s="148" t="s">
        <v>187</v>
      </c>
      <c r="N46" s="148" t="s">
        <v>231</v>
      </c>
      <c r="O46" s="175" t="s">
        <v>926</v>
      </c>
      <c r="P46" s="190">
        <f>COUNTIF('活動記録 '!$G$9:$L$28,【選択肢】!K46)</f>
        <v>0</v>
      </c>
      <c r="Q46" s="177" t="s">
        <v>926</v>
      </c>
      <c r="R46" s="157"/>
    </row>
    <row r="47" spans="11:20" ht="18" customHeight="1" x14ac:dyDescent="0.15">
      <c r="K47" s="995">
        <v>41</v>
      </c>
      <c r="L47" s="148" t="s">
        <v>800</v>
      </c>
      <c r="M47" s="148" t="s">
        <v>187</v>
      </c>
      <c r="N47" s="148" t="s">
        <v>231</v>
      </c>
      <c r="O47" s="175" t="s">
        <v>927</v>
      </c>
      <c r="P47" s="190">
        <f>COUNTIF('活動記録 '!$G$9:$L$28,【選択肢】!K47)</f>
        <v>0</v>
      </c>
      <c r="Q47" s="177" t="s">
        <v>927</v>
      </c>
      <c r="R47" s="157"/>
    </row>
    <row r="48" spans="11:20" ht="18" customHeight="1" x14ac:dyDescent="0.15">
      <c r="K48" s="995">
        <v>42</v>
      </c>
      <c r="L48" s="148" t="s">
        <v>800</v>
      </c>
      <c r="M48" s="148" t="s">
        <v>187</v>
      </c>
      <c r="N48" s="148" t="s">
        <v>218</v>
      </c>
      <c r="O48" s="175" t="s">
        <v>928</v>
      </c>
      <c r="P48" s="190">
        <f>COUNTIF('活動記録 '!$G$9:$L$28,【選択肢】!K48)</f>
        <v>0</v>
      </c>
      <c r="Q48" s="177" t="s">
        <v>928</v>
      </c>
      <c r="R48" s="157"/>
    </row>
    <row r="49" spans="11:20" ht="18" customHeight="1" x14ac:dyDescent="0.15">
      <c r="K49" s="995">
        <v>43</v>
      </c>
      <c r="L49" s="148" t="s">
        <v>800</v>
      </c>
      <c r="M49" s="148" t="s">
        <v>187</v>
      </c>
      <c r="N49" s="148" t="s">
        <v>218</v>
      </c>
      <c r="O49" s="175" t="s">
        <v>929</v>
      </c>
      <c r="P49" s="190">
        <f>COUNTIF('活動記録 '!$G$9:$L$28,【選択肢】!K49)</f>
        <v>0</v>
      </c>
      <c r="Q49" s="177" t="s">
        <v>929</v>
      </c>
      <c r="R49" s="157"/>
    </row>
    <row r="50" spans="11:20" ht="18" customHeight="1" x14ac:dyDescent="0.15">
      <c r="K50" s="995">
        <v>44</v>
      </c>
      <c r="L50" s="148" t="s">
        <v>800</v>
      </c>
      <c r="M50" s="148" t="s">
        <v>187</v>
      </c>
      <c r="N50" s="148" t="s">
        <v>218</v>
      </c>
      <c r="O50" s="175" t="s">
        <v>930</v>
      </c>
      <c r="P50" s="190">
        <f>COUNTIF('活動記録 '!$G$9:$L$28,【選択肢】!K50)</f>
        <v>0</v>
      </c>
      <c r="Q50" s="177" t="s">
        <v>930</v>
      </c>
      <c r="R50" s="157"/>
    </row>
    <row r="51" spans="11:20" ht="18" customHeight="1" x14ac:dyDescent="0.15">
      <c r="K51" s="995">
        <v>45</v>
      </c>
      <c r="L51" s="148" t="s">
        <v>800</v>
      </c>
      <c r="M51" s="148" t="s">
        <v>187</v>
      </c>
      <c r="N51" s="148" t="s">
        <v>232</v>
      </c>
      <c r="O51" s="175" t="s">
        <v>931</v>
      </c>
      <c r="P51" s="190">
        <f>COUNTIF('活動記録 '!$G$9:$L$28,【選択肢】!K51)</f>
        <v>0</v>
      </c>
      <c r="Q51" s="177" t="s">
        <v>931</v>
      </c>
      <c r="R51" s="157"/>
    </row>
    <row r="52" spans="11:20" ht="18" customHeight="1" x14ac:dyDescent="0.15">
      <c r="K52" s="995">
        <v>46</v>
      </c>
      <c r="L52" s="148" t="s">
        <v>800</v>
      </c>
      <c r="M52" s="148" t="s">
        <v>187</v>
      </c>
      <c r="N52" s="148" t="s">
        <v>232</v>
      </c>
      <c r="O52" s="175" t="s">
        <v>932</v>
      </c>
      <c r="P52" s="190">
        <f>COUNTIF('活動記録 '!$G$9:$L$28,【選択肢】!K52)</f>
        <v>0</v>
      </c>
      <c r="Q52" s="177" t="s">
        <v>932</v>
      </c>
      <c r="R52" s="157"/>
    </row>
    <row r="53" spans="11:20" ht="18" customHeight="1" x14ac:dyDescent="0.15">
      <c r="K53" s="995">
        <v>47</v>
      </c>
      <c r="L53" s="148" t="s">
        <v>800</v>
      </c>
      <c r="M53" s="148" t="s">
        <v>187</v>
      </c>
      <c r="N53" s="148" t="s">
        <v>232</v>
      </c>
      <c r="O53" s="175" t="s">
        <v>933</v>
      </c>
      <c r="P53" s="190">
        <f>COUNTIF('活動記録 '!$G$9:$L$28,【選択肢】!K53)</f>
        <v>0</v>
      </c>
      <c r="Q53" s="177" t="s">
        <v>933</v>
      </c>
      <c r="R53" s="157"/>
    </row>
    <row r="54" spans="11:20" ht="18" customHeight="1" x14ac:dyDescent="0.15">
      <c r="K54" s="995">
        <v>48</v>
      </c>
      <c r="L54" s="148" t="s">
        <v>800</v>
      </c>
      <c r="M54" s="148" t="s">
        <v>187</v>
      </c>
      <c r="N54" s="148" t="s">
        <v>261</v>
      </c>
      <c r="O54" s="175" t="s">
        <v>934</v>
      </c>
      <c r="P54" s="190">
        <f>COUNTIF('活動記録 '!$G$9:$L$28,【選択肢】!K54)</f>
        <v>0</v>
      </c>
      <c r="Q54" s="177" t="s">
        <v>934</v>
      </c>
      <c r="R54" s="157"/>
    </row>
    <row r="55" spans="11:20" ht="18" customHeight="1" x14ac:dyDescent="0.15">
      <c r="K55" s="995">
        <v>49</v>
      </c>
      <c r="L55" s="148" t="s">
        <v>800</v>
      </c>
      <c r="M55" s="148" t="s">
        <v>187</v>
      </c>
      <c r="N55" s="148" t="s">
        <v>261</v>
      </c>
      <c r="O55" s="175" t="s">
        <v>935</v>
      </c>
      <c r="P55" s="190">
        <f>COUNTIF('活動記録 '!$G$9:$L$28,【選択肢】!K55)</f>
        <v>0</v>
      </c>
      <c r="Q55" s="177" t="s">
        <v>935</v>
      </c>
      <c r="R55" s="157"/>
    </row>
    <row r="56" spans="11:20" ht="18" customHeight="1" x14ac:dyDescent="0.15">
      <c r="K56" s="995">
        <v>50</v>
      </c>
      <c r="L56" s="148" t="s">
        <v>800</v>
      </c>
      <c r="M56" s="148" t="s">
        <v>187</v>
      </c>
      <c r="N56" s="148" t="s">
        <v>233</v>
      </c>
      <c r="O56" s="175" t="s">
        <v>936</v>
      </c>
      <c r="P56" s="190">
        <f>COUNTIF('活動記録 '!$G$9:$L$28,【選択肢】!K56)</f>
        <v>0</v>
      </c>
      <c r="Q56" s="177" t="s">
        <v>936</v>
      </c>
      <c r="R56" s="245" t="s">
        <v>955</v>
      </c>
    </row>
    <row r="57" spans="11:20" ht="18" customHeight="1" x14ac:dyDescent="0.15">
      <c r="K57" s="995">
        <v>51</v>
      </c>
      <c r="L57" s="148" t="s">
        <v>800</v>
      </c>
      <c r="M57" s="148" t="s">
        <v>220</v>
      </c>
      <c r="N57" s="148" t="s">
        <v>220</v>
      </c>
      <c r="O57" s="174" t="s">
        <v>937</v>
      </c>
      <c r="P57" s="190">
        <f>COUNTIF('活動記録 '!$G$9:$L$28,【選択肢】!K57)</f>
        <v>0</v>
      </c>
      <c r="Q57" s="196" t="s">
        <v>938</v>
      </c>
      <c r="R57" s="144" t="s">
        <v>940</v>
      </c>
      <c r="S57" s="159"/>
      <c r="T57" s="156"/>
    </row>
    <row r="58" spans="11:20" ht="18" customHeight="1" x14ac:dyDescent="0.15">
      <c r="K58" s="995">
        <v>52</v>
      </c>
      <c r="L58" s="148" t="s">
        <v>800</v>
      </c>
      <c r="M58" s="148" t="s">
        <v>237</v>
      </c>
      <c r="N58" s="148" t="s">
        <v>237</v>
      </c>
      <c r="O58" s="246" t="s">
        <v>1328</v>
      </c>
      <c r="P58" s="190">
        <f>COUNTIF('活動記録 '!$G$9:$L$28,【選択肢】!K58)</f>
        <v>0</v>
      </c>
      <c r="R58" s="246" t="s">
        <v>1328</v>
      </c>
      <c r="S58" s="160"/>
      <c r="T58" s="161"/>
    </row>
    <row r="59" spans="11:20" ht="18" customHeight="1" x14ac:dyDescent="0.15">
      <c r="K59" s="995">
        <v>53</v>
      </c>
      <c r="L59" s="148" t="s">
        <v>800</v>
      </c>
      <c r="M59" s="148" t="s">
        <v>237</v>
      </c>
      <c r="N59" s="148" t="s">
        <v>237</v>
      </c>
      <c r="O59" s="344" t="s">
        <v>1127</v>
      </c>
      <c r="P59" s="190">
        <f>COUNTIF('活動記録 '!$G$9:$L$28,【選択肢】!K59)</f>
        <v>0</v>
      </c>
      <c r="R59" s="344" t="s">
        <v>1127</v>
      </c>
      <c r="S59" s="160"/>
      <c r="T59" s="161"/>
    </row>
    <row r="60" spans="11:20" ht="18" customHeight="1" x14ac:dyDescent="0.15">
      <c r="K60" s="995">
        <v>54</v>
      </c>
      <c r="L60" s="148" t="s">
        <v>800</v>
      </c>
      <c r="M60" s="148" t="s">
        <v>237</v>
      </c>
      <c r="N60" s="148" t="s">
        <v>237</v>
      </c>
      <c r="O60" s="162" t="s">
        <v>1327</v>
      </c>
      <c r="P60" s="190">
        <f>COUNTIF('活動記録 '!$G$9:$L$28,【選択肢】!K60)</f>
        <v>0</v>
      </c>
      <c r="R60" s="162" t="s">
        <v>1327</v>
      </c>
      <c r="S60" s="160"/>
      <c r="T60" s="161"/>
    </row>
    <row r="61" spans="11:20" ht="18" customHeight="1" x14ac:dyDescent="0.15">
      <c r="K61" s="995">
        <v>55</v>
      </c>
      <c r="L61" s="148" t="s">
        <v>800</v>
      </c>
      <c r="M61" s="148" t="s">
        <v>237</v>
      </c>
      <c r="N61" s="148" t="s">
        <v>237</v>
      </c>
      <c r="O61" s="162" t="s">
        <v>1326</v>
      </c>
      <c r="P61" s="190">
        <f>COUNTIF('活動記録 '!$G$9:$L$28,【選択肢】!K61)</f>
        <v>0</v>
      </c>
      <c r="R61" s="162" t="s">
        <v>1326</v>
      </c>
      <c r="S61" s="160"/>
      <c r="T61" s="161"/>
    </row>
    <row r="62" spans="11:20" ht="18" customHeight="1" x14ac:dyDescent="0.15">
      <c r="K62" s="995">
        <v>56</v>
      </c>
      <c r="L62" s="148" t="s">
        <v>800</v>
      </c>
      <c r="M62" s="148" t="s">
        <v>237</v>
      </c>
      <c r="N62" s="148" t="s">
        <v>237</v>
      </c>
      <c r="O62" s="162" t="s">
        <v>623</v>
      </c>
      <c r="P62" s="190">
        <f>COUNTIF('活動記録 '!$G$9:$L$28,【選択肢】!K62)</f>
        <v>0</v>
      </c>
      <c r="R62" s="162" t="s">
        <v>623</v>
      </c>
      <c r="S62" s="160"/>
      <c r="T62" s="161"/>
    </row>
    <row r="63" spans="11:20" ht="18" customHeight="1" x14ac:dyDescent="0.15">
      <c r="K63" s="995">
        <v>57</v>
      </c>
      <c r="L63" s="148" t="s">
        <v>800</v>
      </c>
      <c r="M63" s="148" t="s">
        <v>237</v>
      </c>
      <c r="N63" s="148" t="s">
        <v>237</v>
      </c>
      <c r="O63" s="162" t="s">
        <v>1061</v>
      </c>
      <c r="P63" s="190">
        <f>COUNTIF('活動記録 '!$G$9:$L$28,【選択肢】!K63)</f>
        <v>0</v>
      </c>
      <c r="R63" s="162" t="s">
        <v>1061</v>
      </c>
      <c r="S63" s="160"/>
      <c r="T63" s="161"/>
    </row>
    <row r="64" spans="11:20" ht="18" customHeight="1" x14ac:dyDescent="0.15">
      <c r="K64" s="995">
        <v>58</v>
      </c>
      <c r="L64" s="148" t="s">
        <v>800</v>
      </c>
      <c r="M64" s="148" t="s">
        <v>237</v>
      </c>
      <c r="N64" s="148" t="s">
        <v>237</v>
      </c>
      <c r="O64" s="162" t="s">
        <v>624</v>
      </c>
      <c r="P64" s="190">
        <f>COUNTIF('活動記録 '!$G$9:$L$28,【選択肢】!K64)</f>
        <v>0</v>
      </c>
      <c r="R64" s="162" t="s">
        <v>624</v>
      </c>
      <c r="S64" s="160"/>
      <c r="T64" s="161"/>
    </row>
    <row r="65" spans="11:20" ht="18" customHeight="1" x14ac:dyDescent="0.15">
      <c r="K65" s="998" t="s">
        <v>1300</v>
      </c>
      <c r="L65" s="148" t="s">
        <v>800</v>
      </c>
      <c r="M65" s="148" t="s">
        <v>237</v>
      </c>
      <c r="N65" s="148" t="s">
        <v>237</v>
      </c>
      <c r="O65" s="556" t="s">
        <v>1200</v>
      </c>
      <c r="P65" s="190">
        <f>COUNTIF('活動記録 '!$G$9:$L$28,【選択肢】!K65)</f>
        <v>0</v>
      </c>
      <c r="R65" s="556" t="s">
        <v>1200</v>
      </c>
      <c r="S65" s="160"/>
      <c r="T65" s="161"/>
    </row>
    <row r="66" spans="11:20" ht="18" customHeight="1" x14ac:dyDescent="0.15">
      <c r="K66" s="998" t="s">
        <v>1301</v>
      </c>
      <c r="L66" s="148" t="s">
        <v>800</v>
      </c>
      <c r="M66" s="148" t="s">
        <v>237</v>
      </c>
      <c r="N66" s="148" t="s">
        <v>237</v>
      </c>
      <c r="O66" s="557" t="s">
        <v>1201</v>
      </c>
      <c r="P66" s="190">
        <f>COUNTIF('活動記録 '!$G$9:$L$28,【選択肢】!K66)</f>
        <v>0</v>
      </c>
      <c r="R66" s="557" t="s">
        <v>1201</v>
      </c>
      <c r="S66" s="160"/>
      <c r="T66" s="161"/>
    </row>
    <row r="67" spans="11:20" ht="18" customHeight="1" x14ac:dyDescent="0.15">
      <c r="K67" s="995">
        <v>59</v>
      </c>
      <c r="L67" s="148" t="s">
        <v>800</v>
      </c>
      <c r="M67" s="148" t="s">
        <v>237</v>
      </c>
      <c r="N67" s="148" t="s">
        <v>237</v>
      </c>
      <c r="O67" s="148" t="s">
        <v>908</v>
      </c>
      <c r="P67" s="190">
        <f>COUNTIF('活動記録 '!$G$9:$L$28,【選択肢】!K67)</f>
        <v>0</v>
      </c>
      <c r="R67" s="163"/>
      <c r="S67" s="245" t="s">
        <v>955</v>
      </c>
      <c r="T67" s="161"/>
    </row>
    <row r="68" spans="11:20" ht="18" customHeight="1" x14ac:dyDescent="0.15">
      <c r="K68" s="995">
        <v>60</v>
      </c>
      <c r="L68" s="148" t="s">
        <v>800</v>
      </c>
      <c r="M68" s="148" t="s">
        <v>237</v>
      </c>
      <c r="N68" s="148" t="s">
        <v>237</v>
      </c>
      <c r="O68" s="323" t="s">
        <v>1384</v>
      </c>
      <c r="P68" s="190">
        <f>COUNTIF('活動記録 '!$G$9:$L$28,【選択肢】!K68)</f>
        <v>0</v>
      </c>
      <c r="R68" s="197"/>
      <c r="S68" s="144" t="s">
        <v>941</v>
      </c>
      <c r="T68" s="159"/>
    </row>
    <row r="69" spans="11:20" ht="18" customHeight="1" x14ac:dyDescent="0.15">
      <c r="K69" s="995">
        <v>61</v>
      </c>
      <c r="L69" s="148" t="s">
        <v>239</v>
      </c>
      <c r="M69" s="148" t="s">
        <v>187</v>
      </c>
      <c r="N69" s="148" t="s">
        <v>207</v>
      </c>
      <c r="O69" s="148" t="s">
        <v>909</v>
      </c>
      <c r="P69" s="190">
        <f>COUNTIF('活動記録 '!$G$9:$L$28,【選択肢】!K69)</f>
        <v>0</v>
      </c>
      <c r="S69" s="246" t="s">
        <v>626</v>
      </c>
      <c r="T69" s="160"/>
    </row>
    <row r="70" spans="11:20" ht="18" customHeight="1" x14ac:dyDescent="0.15">
      <c r="K70" s="995">
        <v>62</v>
      </c>
      <c r="L70" s="148" t="s">
        <v>239</v>
      </c>
      <c r="M70" s="148" t="s">
        <v>187</v>
      </c>
      <c r="N70" s="148" t="s">
        <v>207</v>
      </c>
      <c r="O70" s="148" t="s">
        <v>910</v>
      </c>
      <c r="P70" s="190">
        <f>COUNTIF('活動記録 '!$G$9:$L$28,【選択肢】!K70)</f>
        <v>0</v>
      </c>
      <c r="S70" s="162" t="s">
        <v>627</v>
      </c>
      <c r="T70" s="160"/>
    </row>
    <row r="71" spans="11:20" ht="18" customHeight="1" x14ac:dyDescent="0.15">
      <c r="K71" s="995">
        <v>63</v>
      </c>
      <c r="L71" s="148" t="s">
        <v>239</v>
      </c>
      <c r="M71" s="148" t="s">
        <v>187</v>
      </c>
      <c r="N71" s="148" t="s">
        <v>209</v>
      </c>
      <c r="O71" s="148" t="s">
        <v>911</v>
      </c>
      <c r="P71" s="190">
        <f>COUNTIF('活動記録 '!$G$9:$L$28,【選択肢】!K71)</f>
        <v>0</v>
      </c>
      <c r="S71" s="162" t="s">
        <v>628</v>
      </c>
      <c r="T71" s="160"/>
    </row>
    <row r="72" spans="11:20" ht="18" customHeight="1" x14ac:dyDescent="0.15">
      <c r="K72" s="995">
        <v>64</v>
      </c>
      <c r="L72" s="148" t="s">
        <v>239</v>
      </c>
      <c r="M72" s="148" t="s">
        <v>187</v>
      </c>
      <c r="N72" s="148" t="s">
        <v>209</v>
      </c>
      <c r="O72" s="148" t="s">
        <v>912</v>
      </c>
      <c r="P72" s="190">
        <f>COUNTIF('活動記録 '!$G$9:$L$28,【選択肢】!K72)</f>
        <v>0</v>
      </c>
      <c r="S72" s="162" t="s">
        <v>629</v>
      </c>
      <c r="T72" s="160"/>
    </row>
    <row r="73" spans="11:20" ht="18" customHeight="1" x14ac:dyDescent="0.15">
      <c r="K73" s="995">
        <v>65</v>
      </c>
      <c r="L73" s="148" t="s">
        <v>239</v>
      </c>
      <c r="M73" s="148" t="s">
        <v>187</v>
      </c>
      <c r="N73" s="148" t="s">
        <v>191</v>
      </c>
      <c r="O73" s="148" t="s">
        <v>913</v>
      </c>
      <c r="P73" s="190">
        <f>COUNTIF('活動記録 '!$G$9:$L$28,【選択肢】!K73)</f>
        <v>0</v>
      </c>
      <c r="S73" s="162" t="s">
        <v>630</v>
      </c>
      <c r="T73" s="160"/>
    </row>
    <row r="74" spans="11:20" ht="18" customHeight="1" x14ac:dyDescent="0.15">
      <c r="K74" s="997">
        <v>66</v>
      </c>
      <c r="L74" s="173" t="s">
        <v>239</v>
      </c>
      <c r="M74" s="173" t="s">
        <v>187</v>
      </c>
      <c r="N74" s="173" t="s">
        <v>191</v>
      </c>
      <c r="O74" s="173" t="s">
        <v>914</v>
      </c>
      <c r="P74" s="194">
        <f>COUNTIF('活動記録 '!$G$9:$L$28,【選択肢】!K74)</f>
        <v>0</v>
      </c>
      <c r="S74" s="163" t="s">
        <v>631</v>
      </c>
      <c r="T74" s="160"/>
    </row>
    <row r="75" spans="11:20" x14ac:dyDescent="0.15">
      <c r="K75" s="195">
        <v>100</v>
      </c>
      <c r="L75" s="195" t="s">
        <v>228</v>
      </c>
      <c r="M75" s="195" t="s">
        <v>187</v>
      </c>
      <c r="N75" s="195" t="s">
        <v>1013</v>
      </c>
      <c r="O75" s="195" t="s">
        <v>1014</v>
      </c>
      <c r="P75" s="195">
        <f>COUNTIF('活動記録 '!$G$9:$L$28,【選択肢】!K75)</f>
        <v>0</v>
      </c>
      <c r="S75" s="197"/>
    </row>
    <row r="76" spans="11:20" x14ac:dyDescent="0.15">
      <c r="K76" s="270">
        <v>101</v>
      </c>
      <c r="L76" s="195" t="s">
        <v>228</v>
      </c>
      <c r="M76" s="195" t="s">
        <v>187</v>
      </c>
      <c r="N76" s="195" t="s">
        <v>1013</v>
      </c>
      <c r="O76" s="270" t="s">
        <v>1015</v>
      </c>
      <c r="P76" s="195">
        <f>COUNTIF('活動記録 '!$G$9:$L$28,【選択肢】!K76)</f>
        <v>0</v>
      </c>
      <c r="S76" s="197"/>
    </row>
    <row r="77" spans="11:20" x14ac:dyDescent="0.15">
      <c r="K77" s="270">
        <v>105</v>
      </c>
      <c r="L77" s="195" t="s">
        <v>228</v>
      </c>
      <c r="M77" s="195" t="s">
        <v>187</v>
      </c>
      <c r="N77" s="270" t="s">
        <v>165</v>
      </c>
      <c r="O77" s="270" t="s">
        <v>1381</v>
      </c>
      <c r="P77" s="195">
        <f>COUNTIF('活動記録 '!$G$9:$L$28,【選択肢】!K77)</f>
        <v>0</v>
      </c>
      <c r="S77" s="197"/>
    </row>
    <row r="78" spans="11:20" x14ac:dyDescent="0.15">
      <c r="K78" s="270">
        <v>103</v>
      </c>
      <c r="L78" s="195" t="s">
        <v>228</v>
      </c>
      <c r="M78" s="195" t="s">
        <v>187</v>
      </c>
      <c r="N78" s="270" t="s">
        <v>167</v>
      </c>
      <c r="O78" s="270" t="s">
        <v>1382</v>
      </c>
      <c r="P78" s="195">
        <f>COUNTIF('活動記録 '!$G$9:$L$28,【選択肢】!K78)</f>
        <v>0</v>
      </c>
      <c r="S78" s="197"/>
    </row>
    <row r="79" spans="11:20" x14ac:dyDescent="0.15">
      <c r="K79" s="270"/>
      <c r="L79" s="195"/>
      <c r="M79" s="195"/>
      <c r="N79" s="270"/>
      <c r="O79" s="270"/>
      <c r="P79" s="195"/>
      <c r="S79" s="197"/>
    </row>
    <row r="80" spans="11:20" x14ac:dyDescent="0.15">
      <c r="K80" s="270"/>
      <c r="L80" s="270"/>
      <c r="M80" s="195"/>
      <c r="N80" s="270"/>
      <c r="O80" s="270"/>
      <c r="P80" s="195"/>
      <c r="S80" s="197"/>
    </row>
    <row r="81" spans="11:19" x14ac:dyDescent="0.15">
      <c r="K81" s="270"/>
      <c r="L81" s="270"/>
      <c r="M81" s="195"/>
      <c r="N81" s="270"/>
      <c r="O81" s="270"/>
      <c r="P81" s="195"/>
      <c r="S81" s="197"/>
    </row>
    <row r="82" spans="11:19" x14ac:dyDescent="0.15">
      <c r="K82" s="270"/>
      <c r="L82" s="270"/>
      <c r="M82" s="195"/>
      <c r="N82" s="270"/>
      <c r="O82" s="270"/>
      <c r="P82" s="195"/>
      <c r="S82" s="197"/>
    </row>
    <row r="83" spans="11:19" x14ac:dyDescent="0.15">
      <c r="K83" s="270"/>
      <c r="L83" s="270"/>
      <c r="M83" s="195"/>
      <c r="N83" s="270"/>
      <c r="O83" s="270"/>
      <c r="P83" s="195"/>
      <c r="S83" s="197"/>
    </row>
    <row r="84" spans="11:19" x14ac:dyDescent="0.15">
      <c r="K84" s="270"/>
      <c r="L84" s="270"/>
      <c r="M84" s="270"/>
      <c r="N84" s="270"/>
      <c r="O84" s="270"/>
      <c r="P84" s="270"/>
      <c r="S84" s="197"/>
    </row>
    <row r="85" spans="11:19" x14ac:dyDescent="0.15">
      <c r="K85" s="270"/>
      <c r="L85" s="270"/>
      <c r="M85" s="270"/>
      <c r="N85" s="270"/>
      <c r="O85" s="270"/>
      <c r="P85" s="270"/>
      <c r="S85" s="197"/>
    </row>
    <row r="86" spans="11:19" x14ac:dyDescent="0.15">
      <c r="K86" s="270"/>
      <c r="L86" s="270"/>
      <c r="M86" s="270"/>
      <c r="N86" s="270"/>
      <c r="O86" s="270"/>
      <c r="P86" s="270"/>
      <c r="S86" s="197"/>
    </row>
    <row r="87" spans="11:19" x14ac:dyDescent="0.15">
      <c r="K87" s="270"/>
      <c r="L87" s="270"/>
      <c r="M87" s="270"/>
      <c r="N87" s="270"/>
      <c r="O87" s="270"/>
      <c r="P87" s="270"/>
      <c r="S87" s="197"/>
    </row>
    <row r="88" spans="11:19" x14ac:dyDescent="0.15">
      <c r="K88" s="164"/>
      <c r="L88" s="164"/>
      <c r="M88" s="164" t="s">
        <v>868</v>
      </c>
      <c r="N88" s="164"/>
      <c r="O88" s="164"/>
      <c r="P88" s="165"/>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31" fitToWidth="0" orientation="landscape" r:id="rId1"/>
  <colBreaks count="1" manualBreakCount="1">
    <brk id="10"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27"/>
  <sheetViews>
    <sheetView showGridLines="0" showZeros="0" tabSelected="1" view="pageBreakPreview" zoomScaleNormal="90" zoomScaleSheetLayoutView="100" workbookViewId="0">
      <selection activeCell="D5" sqref="D5"/>
    </sheetView>
  </sheetViews>
  <sheetFormatPr defaultColWidth="9" defaultRowHeight="14.25" x14ac:dyDescent="0.15"/>
  <cols>
    <col min="1" max="1" width="5.5" style="3" customWidth="1"/>
    <col min="2" max="2" width="6.375" style="3" customWidth="1"/>
    <col min="3" max="3" width="4.125" style="3" customWidth="1"/>
    <col min="4" max="4" width="43.75" style="3" customWidth="1"/>
    <col min="5" max="5" width="22.375" style="3" customWidth="1"/>
    <col min="6" max="6" width="9.5" style="3" customWidth="1"/>
    <col min="7" max="11" width="4.25" style="3" customWidth="1"/>
    <col min="12" max="17" width="2.625" style="3" customWidth="1"/>
    <col min="18" max="16384" width="9" style="3"/>
  </cols>
  <sheetData>
    <row r="1" spans="1:30" ht="27.75" customHeight="1" x14ac:dyDescent="0.15">
      <c r="A1" s="4" t="s">
        <v>702</v>
      </c>
      <c r="Q1" s="5"/>
      <c r="R1" s="5"/>
      <c r="AD1" s="3" t="s">
        <v>50</v>
      </c>
    </row>
    <row r="2" spans="1:30" ht="18.75" customHeight="1" x14ac:dyDescent="0.15">
      <c r="A2" s="364" t="s">
        <v>1171</v>
      </c>
      <c r="B2" s="365"/>
      <c r="C2" s="365"/>
      <c r="D2" s="365"/>
      <c r="E2" s="366" t="s">
        <v>1172</v>
      </c>
      <c r="F2" s="367"/>
      <c r="Q2" s="5"/>
      <c r="R2" s="5"/>
    </row>
    <row r="3" spans="1:30" ht="27.75" customHeight="1" x14ac:dyDescent="0.15">
      <c r="A3" s="4"/>
      <c r="E3" s="324" t="s">
        <v>1036</v>
      </c>
      <c r="Q3" s="5"/>
      <c r="R3" s="5"/>
    </row>
    <row r="4" spans="1:30" s="6" customFormat="1" ht="25.5" customHeight="1" x14ac:dyDescent="0.15">
      <c r="A4" s="1043" t="str">
        <f>'はじめに（PC）'!D3</f>
        <v>猪苗代町</v>
      </c>
      <c r="B4" s="1043"/>
      <c r="C4" s="1043"/>
      <c r="D4" s="82" t="s">
        <v>980</v>
      </c>
      <c r="E4" s="34"/>
      <c r="F4" s="3"/>
      <c r="G4" s="3"/>
    </row>
    <row r="5" spans="1:30" s="6" customFormat="1" ht="29.25" customHeight="1" x14ac:dyDescent="0.15">
      <c r="A5" s="35"/>
      <c r="B5" s="35"/>
      <c r="C5" s="35"/>
      <c r="D5" s="35"/>
      <c r="E5" s="35"/>
      <c r="F5" s="3"/>
      <c r="G5" s="3"/>
      <c r="H5" s="3"/>
      <c r="I5" s="3"/>
      <c r="J5" s="3"/>
      <c r="K5" s="3"/>
      <c r="L5" s="3"/>
      <c r="M5" s="3"/>
      <c r="N5" s="3"/>
      <c r="O5" s="3"/>
      <c r="P5" s="3"/>
      <c r="Q5" s="3"/>
    </row>
    <row r="6" spans="1:30" ht="24" customHeight="1" x14ac:dyDescent="0.15">
      <c r="A6" s="36"/>
      <c r="B6" s="36"/>
      <c r="C6" s="36"/>
      <c r="D6" s="36"/>
      <c r="E6" s="55">
        <f>'はじめに（PC）'!D4</f>
        <v>0</v>
      </c>
    </row>
    <row r="7" spans="1:30" ht="24" customHeight="1" x14ac:dyDescent="0.15">
      <c r="A7" s="36"/>
      <c r="B7" s="36"/>
      <c r="C7" s="36"/>
      <c r="D7" s="36"/>
      <c r="E7" s="56">
        <f>'はじめに（PC）'!D5</f>
        <v>0</v>
      </c>
    </row>
    <row r="8" spans="1:30" ht="26.25" customHeight="1" x14ac:dyDescent="0.15">
      <c r="A8" s="36"/>
      <c r="B8" s="36"/>
      <c r="C8" s="36"/>
      <c r="D8" s="36"/>
      <c r="E8" s="34"/>
    </row>
    <row r="9" spans="1:30" s="6" customFormat="1" ht="25.5" customHeight="1" x14ac:dyDescent="0.15">
      <c r="A9" s="37"/>
      <c r="B9" s="34"/>
      <c r="C9" s="34"/>
      <c r="D9" s="34"/>
      <c r="E9" s="34"/>
      <c r="F9" s="3"/>
      <c r="G9" s="3"/>
    </row>
    <row r="10" spans="1:30" s="6" customFormat="1" ht="25.5" customHeight="1" x14ac:dyDescent="0.15">
      <c r="A10" s="37"/>
      <c r="B10" s="38" t="s">
        <v>301</v>
      </c>
      <c r="C10" s="38"/>
      <c r="D10" s="38"/>
      <c r="E10" s="38"/>
      <c r="F10" s="3"/>
      <c r="G10" s="3"/>
    </row>
    <row r="11" spans="1:30" s="6" customFormat="1" ht="25.5" customHeight="1" x14ac:dyDescent="0.15">
      <c r="A11" s="37"/>
      <c r="B11" s="34"/>
      <c r="C11" s="34"/>
      <c r="D11" s="34"/>
      <c r="E11" s="34"/>
      <c r="F11" s="3"/>
      <c r="G11" s="3"/>
    </row>
    <row r="12" spans="1:30" s="7" customFormat="1" ht="45.75" customHeight="1" x14ac:dyDescent="0.15">
      <c r="A12" s="1046" t="s">
        <v>83</v>
      </c>
      <c r="B12" s="1046"/>
      <c r="C12" s="1046"/>
      <c r="D12" s="1046"/>
      <c r="E12" s="1046"/>
      <c r="F12" s="1046"/>
    </row>
    <row r="13" spans="1:30" s="7" customFormat="1" ht="18" customHeight="1" x14ac:dyDescent="0.15"/>
    <row r="14" spans="1:30" s="6" customFormat="1" ht="25.5" customHeight="1" x14ac:dyDescent="0.15">
      <c r="A14" s="1044" t="s">
        <v>82</v>
      </c>
      <c r="B14" s="1044"/>
      <c r="C14" s="1044"/>
      <c r="D14" s="1044"/>
      <c r="E14" s="1044"/>
      <c r="F14" s="3"/>
      <c r="G14" s="3"/>
      <c r="H14" s="3"/>
      <c r="I14" s="3"/>
      <c r="J14" s="3"/>
    </row>
    <row r="15" spans="1:30" s="7" customFormat="1" ht="24.75" customHeight="1" x14ac:dyDescent="0.15">
      <c r="B15" s="7" t="s">
        <v>79</v>
      </c>
    </row>
    <row r="16" spans="1:30" s="6" customFormat="1" ht="24.75" customHeight="1" x14ac:dyDescent="0.15">
      <c r="A16" s="8"/>
      <c r="B16" s="39"/>
      <c r="C16" s="39"/>
      <c r="D16" s="39"/>
      <c r="E16" s="8"/>
      <c r="F16" s="8"/>
      <c r="G16" s="8"/>
      <c r="H16" s="8"/>
      <c r="I16" s="8"/>
      <c r="J16" s="8"/>
    </row>
    <row r="17" spans="2:5" s="7" customFormat="1" ht="24.75" customHeight="1" x14ac:dyDescent="0.15">
      <c r="B17" s="7" t="s">
        <v>80</v>
      </c>
    </row>
    <row r="18" spans="2:5" ht="24.75" customHeight="1" x14ac:dyDescent="0.15">
      <c r="C18" s="40" t="s">
        <v>158</v>
      </c>
      <c r="D18" s="1045" t="s">
        <v>159</v>
      </c>
      <c r="E18" s="1045"/>
    </row>
    <row r="19" spans="2:5" ht="24.75" customHeight="1" x14ac:dyDescent="0.15">
      <c r="C19" s="41" t="s">
        <v>162</v>
      </c>
      <c r="D19" s="1045" t="s">
        <v>160</v>
      </c>
      <c r="E19" s="1045"/>
    </row>
    <row r="20" spans="2:5" ht="24.75" customHeight="1" x14ac:dyDescent="0.15">
      <c r="C20" s="41" t="s">
        <v>162</v>
      </c>
      <c r="D20" s="1045" t="s">
        <v>161</v>
      </c>
      <c r="E20" s="1045"/>
    </row>
    <row r="21" spans="2:5" ht="24.75" customHeight="1" x14ac:dyDescent="0.15">
      <c r="B21" s="39"/>
    </row>
    <row r="22" spans="2:5" s="7" customFormat="1" ht="24.75" customHeight="1" x14ac:dyDescent="0.15">
      <c r="B22" s="7" t="s">
        <v>81</v>
      </c>
    </row>
    <row r="23" spans="2:5" s="7" customFormat="1" ht="24.75" customHeight="1" x14ac:dyDescent="0.15">
      <c r="C23" s="41" t="s">
        <v>162</v>
      </c>
      <c r="D23" s="7" t="s">
        <v>163</v>
      </c>
    </row>
    <row r="24" spans="2:5" ht="25.5" customHeight="1" x14ac:dyDescent="0.15"/>
    <row r="25" spans="2:5" ht="25.5" customHeight="1" x14ac:dyDescent="0.15"/>
    <row r="26" spans="2:5" ht="25.5" customHeight="1" x14ac:dyDescent="0.15"/>
    <row r="27" spans="2:5" ht="25.5" customHeight="1" x14ac:dyDescent="0.15"/>
  </sheetData>
  <mergeCells count="6">
    <mergeCell ref="A4:C4"/>
    <mergeCell ref="A14:E14"/>
    <mergeCell ref="D20:E20"/>
    <mergeCell ref="D19:E19"/>
    <mergeCell ref="D18:E18"/>
    <mergeCell ref="A12:F12"/>
  </mergeCells>
  <phoneticPr fontId="4"/>
  <dataValidations count="1">
    <dataValidation type="list" allowBlank="1" showInputMessage="1" showErrorMessage="1" sqref="C23 C18:C2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3"/>
  <sheetViews>
    <sheetView showGridLines="0" showZeros="0" view="pageBreakPreview" zoomScaleNormal="100" zoomScaleSheetLayoutView="100" workbookViewId="0">
      <selection activeCell="F6" sqref="F6:G6"/>
    </sheetView>
  </sheetViews>
  <sheetFormatPr defaultColWidth="9" defaultRowHeight="18" customHeight="1" x14ac:dyDescent="0.15"/>
  <cols>
    <col min="1" max="2" width="2.5" style="15" customWidth="1"/>
    <col min="3" max="3" width="4.75" style="15" customWidth="1"/>
    <col min="4" max="4" width="5" style="15" customWidth="1"/>
    <col min="5" max="5" width="38.875" style="15" customWidth="1"/>
    <col min="6" max="6" width="23.625" style="15" customWidth="1"/>
    <col min="7" max="7" width="6.25" style="15" customWidth="1"/>
    <col min="8" max="8" width="3.5" style="15" customWidth="1"/>
    <col min="9" max="9" width="9" style="15"/>
    <col min="10" max="10" width="5.75" style="15" customWidth="1"/>
    <col min="11" max="16384" width="9" style="15"/>
  </cols>
  <sheetData>
    <row r="1" spans="1:7" ht="18" customHeight="1" x14ac:dyDescent="0.15">
      <c r="A1" s="4" t="s">
        <v>703</v>
      </c>
    </row>
    <row r="2" spans="1:7" ht="18" customHeight="1" x14ac:dyDescent="0.15">
      <c r="A2" s="4" t="s">
        <v>1171</v>
      </c>
      <c r="G2" s="368" t="s">
        <v>1173</v>
      </c>
    </row>
    <row r="3" spans="1:7" ht="18" customHeight="1" x14ac:dyDescent="0.15">
      <c r="A3" s="1047" t="s">
        <v>84</v>
      </c>
      <c r="B3" s="1047"/>
      <c r="C3" s="1047"/>
      <c r="D3" s="1047"/>
      <c r="E3" s="1047"/>
      <c r="F3" s="1047"/>
      <c r="G3" s="1047"/>
    </row>
    <row r="5" spans="1:7" ht="18" customHeight="1" x14ac:dyDescent="0.15">
      <c r="F5" s="1048" t="str">
        <f>'様式1-1号'!E3</f>
        <v>令和○年○月○日</v>
      </c>
      <c r="G5" s="1048"/>
    </row>
    <row r="6" spans="1:7" ht="18" customHeight="1" x14ac:dyDescent="0.15">
      <c r="F6" s="1052" t="str">
        <f>'はじめに（PC）'!D4&amp;""</f>
        <v/>
      </c>
      <c r="G6" s="1052"/>
    </row>
    <row r="7" spans="1:7" ht="9.75" customHeight="1" x14ac:dyDescent="0.15"/>
    <row r="8" spans="1:7" ht="18" customHeight="1" x14ac:dyDescent="0.15">
      <c r="A8" s="42" t="s">
        <v>85</v>
      </c>
      <c r="B8" s="42"/>
    </row>
    <row r="9" spans="1:7" ht="18" customHeight="1" x14ac:dyDescent="0.15">
      <c r="A9" s="15" t="s">
        <v>86</v>
      </c>
    </row>
    <row r="10" spans="1:7" ht="36.75" customHeight="1" x14ac:dyDescent="0.15">
      <c r="B10" s="1049" t="s">
        <v>421</v>
      </c>
      <c r="C10" s="1049"/>
      <c r="D10" s="1049"/>
      <c r="E10" s="1049"/>
      <c r="F10" s="1049"/>
      <c r="G10" s="1049"/>
    </row>
    <row r="11" spans="1:7" ht="18" customHeight="1" x14ac:dyDescent="0.15">
      <c r="A11" s="15" t="s">
        <v>87</v>
      </c>
    </row>
    <row r="12" spans="1:7" ht="38.25" customHeight="1" x14ac:dyDescent="0.15">
      <c r="B12" s="1049" t="s">
        <v>422</v>
      </c>
      <c r="C12" s="1049"/>
      <c r="D12" s="1049"/>
      <c r="E12" s="1049"/>
      <c r="F12" s="1049"/>
      <c r="G12" s="1049"/>
    </row>
    <row r="13" spans="1:7" ht="18" customHeight="1" x14ac:dyDescent="0.15">
      <c r="A13" s="42" t="s">
        <v>88</v>
      </c>
      <c r="B13" s="42"/>
    </row>
    <row r="14" spans="1:7" ht="18" customHeight="1" x14ac:dyDescent="0.15">
      <c r="A14" s="15" t="s">
        <v>632</v>
      </c>
    </row>
    <row r="15" spans="1:7" ht="18" customHeight="1" x14ac:dyDescent="0.15">
      <c r="A15" s="15" t="s">
        <v>89</v>
      </c>
    </row>
    <row r="16" spans="1:7" ht="18" customHeight="1" x14ac:dyDescent="0.15">
      <c r="C16" s="1054" t="s">
        <v>244</v>
      </c>
      <c r="D16" s="1055"/>
      <c r="E16" s="1055"/>
      <c r="F16" s="1055"/>
      <c r="G16" s="1056"/>
    </row>
    <row r="17" spans="1:7" ht="18" customHeight="1" x14ac:dyDescent="0.15">
      <c r="C17" s="43"/>
      <c r="D17" s="1050" t="s">
        <v>66</v>
      </c>
      <c r="E17" s="1051" t="s">
        <v>262</v>
      </c>
      <c r="F17" s="1051"/>
      <c r="G17" s="1051"/>
    </row>
    <row r="18" spans="1:7" ht="40.5" customHeight="1" x14ac:dyDescent="0.15">
      <c r="C18" s="43"/>
      <c r="D18" s="1050"/>
      <c r="E18" s="1051"/>
      <c r="F18" s="1051"/>
      <c r="G18" s="1051"/>
    </row>
    <row r="19" spans="1:7" ht="18" customHeight="1" x14ac:dyDescent="0.15">
      <c r="C19" s="43"/>
      <c r="D19" s="1050" t="s">
        <v>66</v>
      </c>
      <c r="E19" s="1051" t="s">
        <v>734</v>
      </c>
      <c r="F19" s="1051"/>
      <c r="G19" s="1051"/>
    </row>
    <row r="20" spans="1:7" ht="27.75" customHeight="1" x14ac:dyDescent="0.15">
      <c r="C20" s="43"/>
      <c r="D20" s="1050"/>
      <c r="E20" s="1051"/>
      <c r="F20" s="1051"/>
      <c r="G20" s="1051"/>
    </row>
    <row r="21" spans="1:7" ht="18" customHeight="1" x14ac:dyDescent="0.15">
      <c r="C21" s="54"/>
      <c r="D21" s="1057" t="s">
        <v>245</v>
      </c>
      <c r="E21" s="1057"/>
      <c r="F21" s="1057"/>
      <c r="G21" s="1057"/>
    </row>
    <row r="22" spans="1:7" ht="18" customHeight="1" x14ac:dyDescent="0.15">
      <c r="C22" s="54"/>
      <c r="D22" s="1057" t="s">
        <v>246</v>
      </c>
      <c r="E22" s="1057"/>
      <c r="F22" s="1057"/>
      <c r="G22" s="1057"/>
    </row>
    <row r="23" spans="1:7" ht="18" customHeight="1" x14ac:dyDescent="0.15">
      <c r="C23" s="54"/>
      <c r="D23" s="1057" t="s">
        <v>247</v>
      </c>
      <c r="E23" s="1057"/>
      <c r="F23" s="1057"/>
      <c r="G23" s="1057"/>
    </row>
    <row r="24" spans="1:7" ht="9" customHeight="1" x14ac:dyDescent="0.15">
      <c r="C24" s="44"/>
    </row>
    <row r="25" spans="1:7" ht="18" customHeight="1" x14ac:dyDescent="0.15">
      <c r="A25" s="15" t="s">
        <v>90</v>
      </c>
    </row>
    <row r="26" spans="1:7" ht="18" customHeight="1" x14ac:dyDescent="0.15">
      <c r="C26" s="1053" t="s">
        <v>735</v>
      </c>
      <c r="D26" s="1053"/>
      <c r="E26" s="1053"/>
      <c r="F26" s="1053"/>
      <c r="G26" s="1053"/>
    </row>
    <row r="27" spans="1:7" ht="18" customHeight="1" x14ac:dyDescent="0.15">
      <c r="C27" s="1053"/>
      <c r="D27" s="1053"/>
      <c r="E27" s="1053"/>
      <c r="F27" s="1053"/>
      <c r="G27" s="1053"/>
    </row>
    <row r="28" spans="1:7" ht="18" customHeight="1" x14ac:dyDescent="0.15">
      <c r="A28" s="15" t="s">
        <v>633</v>
      </c>
    </row>
    <row r="29" spans="1:7" ht="18" customHeight="1" x14ac:dyDescent="0.15">
      <c r="A29" s="15" t="s">
        <v>555</v>
      </c>
    </row>
    <row r="30" spans="1:7" ht="18" customHeight="1" x14ac:dyDescent="0.15">
      <c r="A30" s="15" t="s">
        <v>634</v>
      </c>
    </row>
    <row r="31" spans="1:7" ht="18" customHeight="1" x14ac:dyDescent="0.15">
      <c r="C31" s="1053" t="s">
        <v>556</v>
      </c>
      <c r="D31" s="1058"/>
      <c r="E31" s="1058"/>
      <c r="F31" s="1058"/>
      <c r="G31" s="1058"/>
    </row>
    <row r="32" spans="1:7" ht="18" customHeight="1" x14ac:dyDescent="0.15">
      <c r="C32" s="1058"/>
      <c r="D32" s="1058"/>
      <c r="E32" s="1058"/>
      <c r="F32" s="1058"/>
      <c r="G32" s="1058"/>
    </row>
    <row r="33" spans="1:7" ht="18" customHeight="1" x14ac:dyDescent="0.15">
      <c r="A33" s="15" t="s">
        <v>635</v>
      </c>
    </row>
    <row r="34" spans="1:7" ht="18" customHeight="1" x14ac:dyDescent="0.15">
      <c r="C34" s="80" t="s">
        <v>758</v>
      </c>
      <c r="D34" s="80"/>
      <c r="E34" s="80"/>
      <c r="F34" s="80"/>
      <c r="G34" s="80"/>
    </row>
    <row r="35" spans="1:7" ht="18" customHeight="1" x14ac:dyDescent="0.15">
      <c r="C35" s="1058" t="s">
        <v>557</v>
      </c>
      <c r="D35" s="1058"/>
      <c r="E35" s="1058"/>
      <c r="F35" s="1058"/>
      <c r="G35" s="1058"/>
    </row>
    <row r="36" spans="1:7" ht="18" customHeight="1" x14ac:dyDescent="0.15">
      <c r="A36" s="15" t="s">
        <v>554</v>
      </c>
      <c r="C36" s="80"/>
      <c r="D36" s="80"/>
      <c r="E36" s="80"/>
      <c r="F36" s="80"/>
      <c r="G36" s="80"/>
    </row>
    <row r="37" spans="1:7" ht="41.25" customHeight="1" x14ac:dyDescent="0.15">
      <c r="C37" s="1053" t="s">
        <v>558</v>
      </c>
      <c r="D37" s="1053"/>
      <c r="E37" s="1053"/>
      <c r="F37" s="1053"/>
      <c r="G37" s="1053"/>
    </row>
    <row r="38" spans="1:7" ht="18" customHeight="1" x14ac:dyDescent="0.15">
      <c r="A38" s="42" t="s">
        <v>91</v>
      </c>
      <c r="B38" s="42"/>
    </row>
    <row r="39" spans="1:7" ht="18" customHeight="1" x14ac:dyDescent="0.15">
      <c r="B39" s="15" t="s">
        <v>736</v>
      </c>
      <c r="C39" s="80"/>
      <c r="D39" s="80"/>
      <c r="E39" s="80"/>
      <c r="F39" s="80"/>
      <c r="G39" s="80"/>
    </row>
    <row r="40" spans="1:7" ht="9" customHeight="1" x14ac:dyDescent="0.15"/>
    <row r="41" spans="1:7" ht="18" customHeight="1" x14ac:dyDescent="0.15">
      <c r="A41" s="42" t="s">
        <v>92</v>
      </c>
      <c r="B41" s="42"/>
    </row>
    <row r="42" spans="1:7" ht="18" customHeight="1" x14ac:dyDescent="0.15">
      <c r="C42" s="1053" t="s">
        <v>737</v>
      </c>
      <c r="D42" s="1053"/>
      <c r="E42" s="1053"/>
      <c r="F42" s="1053"/>
      <c r="G42" s="1053"/>
    </row>
    <row r="43" spans="1:7" ht="29.25" customHeight="1" x14ac:dyDescent="0.15">
      <c r="B43" s="81"/>
      <c r="C43" s="1053"/>
      <c r="D43" s="1053"/>
      <c r="E43" s="1053"/>
      <c r="F43" s="1053"/>
      <c r="G43" s="1053"/>
    </row>
  </sheetData>
  <mergeCells count="18">
    <mergeCell ref="C42:G43"/>
    <mergeCell ref="B12:G12"/>
    <mergeCell ref="C16:G16"/>
    <mergeCell ref="D17:D18"/>
    <mergeCell ref="E17:G18"/>
    <mergeCell ref="D21:G21"/>
    <mergeCell ref="D22:G22"/>
    <mergeCell ref="D23:G23"/>
    <mergeCell ref="C35:G35"/>
    <mergeCell ref="C37:G37"/>
    <mergeCell ref="C26:G27"/>
    <mergeCell ref="C31:G32"/>
    <mergeCell ref="A3:G3"/>
    <mergeCell ref="F5:G5"/>
    <mergeCell ref="B10:G10"/>
    <mergeCell ref="D19:D20"/>
    <mergeCell ref="E19:G20"/>
    <mergeCell ref="F6:G6"/>
  </mergeCells>
  <phoneticPr fontId="4"/>
  <dataValidations count="1">
    <dataValidation type="list" allowBlank="1" showInputMessage="1" showErrorMessage="1" sqref="D17:D20 C21:C23">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rowBreaks count="1" manualBreakCount="1">
    <brk id="2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21"/>
  <sheetViews>
    <sheetView view="pageBreakPreview" zoomScaleNormal="64" zoomScaleSheetLayoutView="100" workbookViewId="0">
      <selection activeCell="F7" sqref="F7:M7"/>
    </sheetView>
  </sheetViews>
  <sheetFormatPr defaultColWidth="4.125" defaultRowHeight="18" customHeight="1" x14ac:dyDescent="0.15"/>
  <cols>
    <col min="1" max="1" width="1.875" style="379" customWidth="1"/>
    <col min="2" max="2" width="4.625" style="379" customWidth="1"/>
    <col min="3" max="3" width="8.75" style="379" customWidth="1"/>
    <col min="4" max="4" width="3.5" style="379" customWidth="1"/>
    <col min="5" max="5" width="7.75" style="379" customWidth="1"/>
    <col min="6" max="6" width="3.5" style="379" customWidth="1"/>
    <col min="7" max="7" width="7.75" style="379" customWidth="1"/>
    <col min="8" max="8" width="3.5" style="379" customWidth="1"/>
    <col min="9" max="9" width="7.375" style="379" customWidth="1"/>
    <col min="10" max="10" width="3.5" style="379" customWidth="1"/>
    <col min="11" max="11" width="8" style="379" customWidth="1"/>
    <col min="12" max="12" width="3.5" style="379" customWidth="1"/>
    <col min="13" max="13" width="8" style="379" customWidth="1"/>
    <col min="14" max="14" width="7.375" style="379" customWidth="1"/>
    <col min="15" max="15" width="12.25" style="379" customWidth="1"/>
    <col min="16" max="16" width="2.625" style="379" customWidth="1"/>
    <col min="17" max="17" width="5.875" style="379" customWidth="1"/>
    <col min="18" max="123" width="4.625" style="379" customWidth="1"/>
    <col min="124" max="256" width="8.625" style="379" customWidth="1"/>
    <col min="257" max="16384" width="4.125" style="379"/>
  </cols>
  <sheetData>
    <row r="1" spans="1:17" ht="18" customHeight="1" x14ac:dyDescent="0.15">
      <c r="A1" s="378" t="s">
        <v>704</v>
      </c>
    </row>
    <row r="2" spans="1:17" ht="18" customHeight="1" x14ac:dyDescent="0.15">
      <c r="A2" s="378" t="s">
        <v>1171</v>
      </c>
      <c r="N2" s="379" t="s">
        <v>1174</v>
      </c>
    </row>
    <row r="3" spans="1:17" s="380" customFormat="1" ht="42" customHeight="1" x14ac:dyDescent="0.15">
      <c r="D3" s="381"/>
      <c r="N3" s="1108" t="str">
        <f>'様式1-1号'!E3</f>
        <v>令和○年○月○日</v>
      </c>
      <c r="O3" s="1108"/>
    </row>
    <row r="4" spans="1:17" s="380" customFormat="1" ht="76.5" customHeight="1" x14ac:dyDescent="0.15">
      <c r="B4" s="1138" t="s">
        <v>863</v>
      </c>
      <c r="C4" s="1139"/>
      <c r="D4" s="1139"/>
      <c r="E4" s="1139"/>
      <c r="F4" s="1139"/>
      <c r="G4" s="1139"/>
      <c r="H4" s="1139"/>
      <c r="I4" s="1139"/>
      <c r="J4" s="1139"/>
      <c r="K4" s="1139"/>
      <c r="L4" s="1139"/>
      <c r="M4" s="1139"/>
      <c r="N4" s="1139"/>
      <c r="O4" s="1139"/>
    </row>
    <row r="5" spans="1:17" s="380" customFormat="1" ht="21.75" customHeight="1" x14ac:dyDescent="0.15">
      <c r="B5" s="382"/>
      <c r="C5" s="382"/>
      <c r="D5" s="382"/>
      <c r="E5" s="382"/>
      <c r="F5" s="383"/>
      <c r="G5" s="383"/>
      <c r="H5" s="383"/>
      <c r="I5" s="383"/>
      <c r="J5" s="383"/>
      <c r="K5" s="383"/>
      <c r="L5" s="383"/>
      <c r="M5" s="383"/>
      <c r="N5" s="383"/>
      <c r="O5" s="383"/>
    </row>
    <row r="6" spans="1:17" s="380" customFormat="1" ht="21.75" customHeight="1" x14ac:dyDescent="0.15">
      <c r="D6" s="1109" t="s">
        <v>264</v>
      </c>
      <c r="E6" s="1109"/>
      <c r="F6" s="1114"/>
      <c r="G6" s="1115"/>
      <c r="H6" s="1115"/>
      <c r="I6" s="1115"/>
      <c r="J6" s="1115"/>
      <c r="K6" s="1115"/>
      <c r="L6" s="1115"/>
      <c r="M6" s="1116"/>
    </row>
    <row r="7" spans="1:17" s="380" customFormat="1" ht="30.75" customHeight="1" x14ac:dyDescent="0.15">
      <c r="D7" s="1110" t="s">
        <v>154</v>
      </c>
      <c r="E7" s="1110"/>
      <c r="F7" s="1111" t="str">
        <f>'はじめに（PC）'!D4&amp;""</f>
        <v/>
      </c>
      <c r="G7" s="1112"/>
      <c r="H7" s="1112"/>
      <c r="I7" s="1112"/>
      <c r="J7" s="1112"/>
      <c r="K7" s="1112"/>
      <c r="L7" s="1112"/>
      <c r="M7" s="1113"/>
      <c r="Q7" s="379"/>
    </row>
    <row r="8" spans="1:17" s="380" customFormat="1" ht="11.25" customHeight="1" x14ac:dyDescent="0.15">
      <c r="D8" s="385"/>
      <c r="E8" s="385"/>
      <c r="F8" s="383"/>
      <c r="G8" s="386"/>
      <c r="H8" s="386"/>
      <c r="I8" s="386"/>
      <c r="J8" s="386"/>
      <c r="K8" s="386"/>
      <c r="L8" s="386"/>
      <c r="M8" s="386"/>
    </row>
    <row r="9" spans="1:17" s="380" customFormat="1" ht="19.5" customHeight="1" x14ac:dyDescent="0.15">
      <c r="D9" s="1109" t="s">
        <v>264</v>
      </c>
      <c r="E9" s="1109"/>
      <c r="F9" s="1114"/>
      <c r="G9" s="1115"/>
      <c r="H9" s="1115"/>
      <c r="I9" s="1115"/>
      <c r="J9" s="1115"/>
      <c r="K9" s="1115"/>
      <c r="L9" s="1115"/>
      <c r="M9" s="1116"/>
    </row>
    <row r="10" spans="1:17" s="380" customFormat="1" ht="30.75" customHeight="1" x14ac:dyDescent="0.15">
      <c r="D10" s="1110" t="s">
        <v>155</v>
      </c>
      <c r="E10" s="1110"/>
      <c r="F10" s="1111" t="str">
        <f>'はじめに（PC）'!D5&amp;""</f>
        <v/>
      </c>
      <c r="G10" s="1112"/>
      <c r="H10" s="1112"/>
      <c r="I10" s="1112"/>
      <c r="J10" s="1112"/>
      <c r="K10" s="1112"/>
      <c r="L10" s="387"/>
      <c r="M10" s="388"/>
      <c r="Q10" s="379"/>
    </row>
    <row r="11" spans="1:17" s="380" customFormat="1" ht="11.25" customHeight="1" x14ac:dyDescent="0.15">
      <c r="D11" s="385"/>
      <c r="E11" s="385"/>
      <c r="F11" s="389"/>
      <c r="H11" s="389"/>
      <c r="I11" s="389"/>
      <c r="J11" s="389"/>
      <c r="K11" s="389"/>
      <c r="L11" s="389"/>
      <c r="M11" s="389"/>
    </row>
    <row r="12" spans="1:17" s="380" customFormat="1" ht="21.75" customHeight="1" x14ac:dyDescent="0.15">
      <c r="D12" s="1109" t="s">
        <v>264</v>
      </c>
      <c r="E12" s="1109"/>
      <c r="F12" s="1114"/>
      <c r="G12" s="1115"/>
      <c r="H12" s="1115"/>
      <c r="I12" s="1115"/>
      <c r="J12" s="1115"/>
      <c r="K12" s="1115"/>
      <c r="L12" s="1115"/>
      <c r="M12" s="1116"/>
    </row>
    <row r="13" spans="1:17" s="380" customFormat="1" ht="30.75" customHeight="1" x14ac:dyDescent="0.15">
      <c r="D13" s="1110" t="s">
        <v>132</v>
      </c>
      <c r="E13" s="1110"/>
      <c r="F13" s="1111" t="str">
        <f>'はじめに（PC）'!D6&amp;""</f>
        <v/>
      </c>
      <c r="G13" s="1112"/>
      <c r="H13" s="1112"/>
      <c r="I13" s="1112"/>
      <c r="J13" s="1112"/>
      <c r="K13" s="1112"/>
      <c r="L13" s="1112"/>
      <c r="M13" s="1113"/>
    </row>
    <row r="14" spans="1:17" s="380" customFormat="1" ht="20.25" customHeight="1" x14ac:dyDescent="0.15">
      <c r="E14" s="390"/>
    </row>
    <row r="15" spans="1:17" s="380" customFormat="1" ht="21.75" customHeight="1" x14ac:dyDescent="0.15">
      <c r="C15" s="390"/>
      <c r="D15" s="390"/>
      <c r="E15" s="390"/>
    </row>
    <row r="16" spans="1:17" s="380" customFormat="1" ht="21.75" customHeight="1" x14ac:dyDescent="0.15">
      <c r="D16" s="378" t="s">
        <v>559</v>
      </c>
      <c r="E16" s="1121" t="s">
        <v>560</v>
      </c>
      <c r="F16" s="1121"/>
      <c r="G16" s="1121"/>
      <c r="H16" s="1121"/>
      <c r="I16" s="1121"/>
      <c r="J16" s="1121"/>
      <c r="K16" s="1121"/>
      <c r="L16" s="1121"/>
      <c r="M16" s="1121"/>
      <c r="N16" s="1121"/>
      <c r="O16" s="1121"/>
    </row>
    <row r="17" spans="1:36" s="380" customFormat="1" ht="16.5" customHeight="1" x14ac:dyDescent="0.15">
      <c r="C17" s="381"/>
      <c r="D17" s="391"/>
      <c r="E17" s="391"/>
      <c r="F17" s="383"/>
      <c r="G17" s="383"/>
      <c r="H17" s="383"/>
      <c r="I17" s="383"/>
      <c r="J17" s="383"/>
      <c r="K17" s="383"/>
      <c r="L17" s="383"/>
      <c r="M17" s="383"/>
      <c r="N17" s="383"/>
      <c r="O17" s="383"/>
    </row>
    <row r="18" spans="1:36" s="380" customFormat="1" ht="21.75" customHeight="1" x14ac:dyDescent="0.15">
      <c r="D18" s="383" t="s">
        <v>133</v>
      </c>
      <c r="E18" s="382"/>
      <c r="F18" s="391"/>
      <c r="G18" s="391"/>
      <c r="H18" s="383"/>
      <c r="I18" s="383"/>
      <c r="J18" s="383"/>
      <c r="K18" s="383"/>
      <c r="L18" s="383"/>
      <c r="M18" s="383"/>
      <c r="N18" s="383"/>
      <c r="O18" s="383"/>
    </row>
    <row r="19" spans="1:36" s="380" customFormat="1" ht="21.75" customHeight="1" x14ac:dyDescent="0.15">
      <c r="D19" s="450" t="str">
        <f>'様式1-1号'!C18</f>
        <v>■</v>
      </c>
      <c r="E19" s="1129" t="s">
        <v>240</v>
      </c>
      <c r="F19" s="1130"/>
      <c r="G19" s="1130"/>
      <c r="H19" s="1130"/>
      <c r="I19" s="1130"/>
      <c r="J19" s="1130"/>
      <c r="K19" s="1130"/>
      <c r="L19" s="1130"/>
      <c r="M19" s="1131"/>
      <c r="N19" s="392" t="s">
        <v>135</v>
      </c>
    </row>
    <row r="20" spans="1:36" s="380" customFormat="1" ht="21.75" customHeight="1" x14ac:dyDescent="0.15">
      <c r="D20" s="451" t="str">
        <f>'様式1-1号'!C19</f>
        <v>□</v>
      </c>
      <c r="E20" s="1129" t="s">
        <v>855</v>
      </c>
      <c r="F20" s="1130"/>
      <c r="G20" s="1130"/>
      <c r="H20" s="1130"/>
      <c r="I20" s="1130"/>
      <c r="J20" s="1130"/>
      <c r="K20" s="1130"/>
      <c r="L20" s="1130"/>
      <c r="M20" s="1131"/>
      <c r="N20" s="392" t="s">
        <v>136</v>
      </c>
    </row>
    <row r="21" spans="1:36" s="380" customFormat="1" ht="21.75" customHeight="1" x14ac:dyDescent="0.15">
      <c r="D21" s="451" t="str">
        <f>'様式1-1号'!C20</f>
        <v>□</v>
      </c>
      <c r="E21" s="1129" t="s">
        <v>856</v>
      </c>
      <c r="F21" s="1130"/>
      <c r="G21" s="1130"/>
      <c r="H21" s="1130"/>
      <c r="I21" s="1130"/>
      <c r="J21" s="1130"/>
      <c r="K21" s="1130"/>
      <c r="L21" s="1130"/>
      <c r="M21" s="1131"/>
      <c r="N21" s="392" t="s">
        <v>136</v>
      </c>
    </row>
    <row r="22" spans="1:36" s="380" customFormat="1" ht="21.75" customHeight="1" x14ac:dyDescent="0.15">
      <c r="D22" s="451" t="str">
        <f>'様式1-1号'!C23</f>
        <v>□</v>
      </c>
      <c r="E22" s="1132" t="s">
        <v>857</v>
      </c>
      <c r="F22" s="1133"/>
      <c r="G22" s="1133"/>
      <c r="H22" s="1133"/>
      <c r="I22" s="1133"/>
      <c r="J22" s="1133"/>
      <c r="K22" s="1133"/>
      <c r="L22" s="1133"/>
      <c r="M22" s="1134"/>
      <c r="N22" s="392" t="s">
        <v>136</v>
      </c>
    </row>
    <row r="23" spans="1:36" s="380" customFormat="1" ht="28.5" customHeight="1" x14ac:dyDescent="0.15">
      <c r="C23" s="393"/>
      <c r="D23" s="393" t="s">
        <v>137</v>
      </c>
      <c r="E23" s="394"/>
      <c r="F23" s="394"/>
      <c r="G23" s="394"/>
      <c r="H23" s="395"/>
      <c r="I23" s="394"/>
      <c r="J23" s="394"/>
      <c r="K23" s="394"/>
      <c r="L23" s="394"/>
      <c r="M23" s="394"/>
      <c r="N23" s="394"/>
      <c r="O23" s="394"/>
    </row>
    <row r="24" spans="1:36" s="380" customFormat="1" ht="48.75" customHeight="1" x14ac:dyDescent="0.15">
      <c r="C24" s="393"/>
      <c r="D24" s="396"/>
      <c r="E24" s="394"/>
      <c r="F24" s="394"/>
      <c r="G24" s="394"/>
      <c r="H24" s="394"/>
      <c r="I24" s="394"/>
      <c r="J24" s="394"/>
      <c r="K24" s="394"/>
      <c r="L24" s="394"/>
      <c r="M24" s="394"/>
      <c r="N24" s="394"/>
      <c r="O24" s="394"/>
    </row>
    <row r="25" spans="1:36" s="380" customFormat="1" ht="14.25" customHeight="1" x14ac:dyDescent="0.15">
      <c r="C25" s="393" t="s">
        <v>561</v>
      </c>
      <c r="D25" s="393"/>
      <c r="E25" s="393"/>
      <c r="F25" s="393"/>
      <c r="G25" s="393"/>
      <c r="H25" s="393"/>
      <c r="I25" s="393"/>
      <c r="J25" s="393"/>
      <c r="K25" s="393"/>
      <c r="L25" s="393"/>
      <c r="M25" s="393"/>
      <c r="N25" s="393"/>
      <c r="O25" s="393"/>
    </row>
    <row r="26" spans="1:36" s="380" customFormat="1" ht="45.75" customHeight="1" x14ac:dyDescent="0.15">
      <c r="A26" s="397"/>
      <c r="B26" s="397"/>
      <c r="C26" s="1122" t="s">
        <v>562</v>
      </c>
      <c r="D26" s="1122"/>
      <c r="E26" s="1122"/>
      <c r="F26" s="1122"/>
      <c r="G26" s="1122"/>
      <c r="H26" s="1122"/>
      <c r="I26" s="1122"/>
      <c r="J26" s="1122"/>
      <c r="K26" s="1122"/>
      <c r="L26" s="1122"/>
      <c r="M26" s="1122"/>
      <c r="N26" s="1122"/>
      <c r="O26" s="1122"/>
    </row>
    <row r="27" spans="1:36" ht="19.5" customHeight="1" x14ac:dyDescent="0.15">
      <c r="A27" s="399" t="s">
        <v>44</v>
      </c>
      <c r="B27" s="400"/>
      <c r="C27" s="400"/>
      <c r="D27" s="400"/>
      <c r="E27" s="400"/>
      <c r="F27" s="400"/>
      <c r="G27" s="400"/>
      <c r="H27" s="400"/>
      <c r="I27" s="400"/>
      <c r="J27" s="383"/>
      <c r="K27" s="383"/>
      <c r="L27" s="383"/>
      <c r="M27" s="383"/>
      <c r="N27" s="383"/>
      <c r="O27" s="383"/>
    </row>
    <row r="28" spans="1:36" ht="28.5" customHeight="1" x14ac:dyDescent="0.15">
      <c r="A28" s="399"/>
      <c r="B28" s="1122" t="s">
        <v>267</v>
      </c>
      <c r="C28" s="1122"/>
      <c r="D28" s="1122"/>
      <c r="E28" s="1122"/>
      <c r="F28" s="1122"/>
      <c r="G28" s="1122"/>
      <c r="H28" s="1122"/>
      <c r="I28" s="1122"/>
      <c r="J28" s="1122"/>
      <c r="K28" s="1122"/>
      <c r="L28" s="1122"/>
      <c r="M28" s="1122"/>
      <c r="N28" s="1122"/>
      <c r="O28" s="1122"/>
      <c r="P28" s="401"/>
      <c r="Q28" s="401"/>
      <c r="R28" s="401"/>
      <c r="S28" s="401"/>
      <c r="T28" s="401"/>
      <c r="U28" s="401"/>
      <c r="V28" s="401"/>
      <c r="W28" s="401"/>
      <c r="X28" s="401"/>
      <c r="Y28" s="401"/>
      <c r="Z28" s="401"/>
      <c r="AA28" s="401"/>
      <c r="AB28" s="401"/>
      <c r="AC28" s="401"/>
      <c r="AD28" s="401"/>
      <c r="AE28" s="401"/>
      <c r="AF28" s="401"/>
      <c r="AG28" s="401"/>
      <c r="AH28" s="401"/>
      <c r="AI28" s="401"/>
      <c r="AJ28" s="401"/>
    </row>
    <row r="29" spans="1:36" ht="20.25" customHeight="1" x14ac:dyDescent="0.15">
      <c r="A29" s="399"/>
      <c r="B29" s="378" t="s">
        <v>982</v>
      </c>
      <c r="C29" s="378"/>
      <c r="D29" s="383"/>
      <c r="E29" s="383"/>
      <c r="F29" s="402"/>
      <c r="G29" s="402"/>
      <c r="H29" s="403"/>
      <c r="I29" s="403"/>
      <c r="J29" s="383"/>
      <c r="K29" s="383"/>
      <c r="L29" s="383"/>
      <c r="M29" s="383"/>
      <c r="N29" s="383"/>
      <c r="O29" s="383"/>
    </row>
    <row r="30" spans="1:36" ht="31.5" customHeight="1" x14ac:dyDescent="0.15">
      <c r="A30" s="404"/>
      <c r="B30" s="1144"/>
      <c r="C30" s="1145"/>
      <c r="D30" s="1135" t="s">
        <v>43</v>
      </c>
      <c r="E30" s="1136"/>
      <c r="F30" s="1141" t="s">
        <v>42</v>
      </c>
      <c r="G30" s="1136"/>
      <c r="H30" s="1142" t="s">
        <v>139</v>
      </c>
      <c r="I30" s="1143"/>
      <c r="J30" s="1141" t="s">
        <v>738</v>
      </c>
      <c r="K30" s="1136"/>
      <c r="L30" s="1065" t="s">
        <v>738</v>
      </c>
      <c r="M30" s="1066"/>
      <c r="N30" s="383"/>
      <c r="O30" s="383"/>
    </row>
    <row r="31" spans="1:36" ht="9" customHeight="1" x14ac:dyDescent="0.15">
      <c r="A31" s="404"/>
      <c r="B31" s="1125" t="s">
        <v>140</v>
      </c>
      <c r="C31" s="1126"/>
      <c r="D31" s="405"/>
      <c r="E31" s="406"/>
      <c r="F31" s="405"/>
      <c r="G31" s="406"/>
      <c r="H31" s="1092"/>
      <c r="I31" s="1093"/>
      <c r="J31" s="405"/>
      <c r="K31" s="406"/>
      <c r="L31" s="405"/>
      <c r="M31" s="406"/>
      <c r="N31" s="407"/>
      <c r="O31" s="383"/>
    </row>
    <row r="32" spans="1:36" ht="22.5" customHeight="1" x14ac:dyDescent="0.15">
      <c r="A32" s="404"/>
      <c r="B32" s="1127"/>
      <c r="C32" s="1128"/>
      <c r="D32" s="408" t="s">
        <v>1037</v>
      </c>
      <c r="E32" s="409"/>
      <c r="F32" s="408" t="s">
        <v>1037</v>
      </c>
      <c r="G32" s="409"/>
      <c r="H32" s="1090">
        <f>G32-E32+1</f>
        <v>1</v>
      </c>
      <c r="I32" s="1091"/>
      <c r="J32" s="408"/>
      <c r="K32" s="409"/>
      <c r="L32" s="408"/>
      <c r="M32" s="409"/>
      <c r="N32" s="407"/>
      <c r="O32" s="383"/>
    </row>
    <row r="33" spans="1:18" ht="6.75" customHeight="1" x14ac:dyDescent="0.15">
      <c r="A33" s="404"/>
      <c r="B33" s="1125" t="s">
        <v>293</v>
      </c>
      <c r="C33" s="1126"/>
      <c r="D33" s="405"/>
      <c r="E33" s="406"/>
      <c r="F33" s="405"/>
      <c r="G33" s="406"/>
      <c r="H33" s="1092"/>
      <c r="I33" s="1093"/>
      <c r="J33" s="405"/>
      <c r="K33" s="406"/>
      <c r="L33" s="405"/>
      <c r="M33" s="406"/>
      <c r="N33" s="407"/>
      <c r="O33" s="383"/>
    </row>
    <row r="34" spans="1:18" ht="22.5" customHeight="1" x14ac:dyDescent="0.15">
      <c r="A34" s="404"/>
      <c r="B34" s="1127"/>
      <c r="C34" s="1128"/>
      <c r="D34" s="408" t="s">
        <v>1037</v>
      </c>
      <c r="E34" s="409"/>
      <c r="F34" s="408" t="s">
        <v>1037</v>
      </c>
      <c r="G34" s="409"/>
      <c r="H34" s="1090">
        <f>G34-E34+1</f>
        <v>1</v>
      </c>
      <c r="I34" s="1091"/>
      <c r="J34" s="408"/>
      <c r="K34" s="409"/>
      <c r="L34" s="408"/>
      <c r="M34" s="409"/>
      <c r="N34" s="407"/>
      <c r="O34" s="383"/>
    </row>
    <row r="35" spans="1:18" ht="6.75" customHeight="1" x14ac:dyDescent="0.15">
      <c r="A35" s="404"/>
      <c r="B35" s="1125" t="s">
        <v>294</v>
      </c>
      <c r="C35" s="1126"/>
      <c r="D35" s="405"/>
      <c r="E35" s="406"/>
      <c r="F35" s="405"/>
      <c r="G35" s="406"/>
      <c r="H35" s="1092"/>
      <c r="I35" s="1137"/>
      <c r="J35" s="405"/>
      <c r="K35" s="406"/>
      <c r="L35" s="405"/>
      <c r="M35" s="406"/>
      <c r="N35" s="407"/>
      <c r="O35" s="383"/>
    </row>
    <row r="36" spans="1:18" ht="22.5" customHeight="1" x14ac:dyDescent="0.15">
      <c r="A36" s="404"/>
      <c r="B36" s="1127"/>
      <c r="C36" s="1128"/>
      <c r="D36" s="408" t="s">
        <v>1037</v>
      </c>
      <c r="E36" s="409"/>
      <c r="F36" s="408" t="s">
        <v>1037</v>
      </c>
      <c r="G36" s="409"/>
      <c r="H36" s="1090">
        <f>G36-E36+1</f>
        <v>1</v>
      </c>
      <c r="I36" s="1091"/>
      <c r="J36" s="408"/>
      <c r="K36" s="409"/>
      <c r="L36" s="408"/>
      <c r="M36" s="409"/>
      <c r="N36" s="407"/>
      <c r="O36" s="383"/>
    </row>
    <row r="37" spans="1:18" ht="9" customHeight="1" x14ac:dyDescent="0.15">
      <c r="A37" s="404"/>
      <c r="B37" s="1125" t="s">
        <v>141</v>
      </c>
      <c r="C37" s="1126"/>
      <c r="D37" s="410"/>
      <c r="E37" s="411"/>
      <c r="F37" s="410"/>
      <c r="G37" s="411"/>
      <c r="H37" s="1092"/>
      <c r="I37" s="1137"/>
      <c r="J37" s="410"/>
      <c r="K37" s="411"/>
      <c r="L37" s="410"/>
      <c r="M37" s="411"/>
      <c r="N37" s="407"/>
      <c r="O37" s="383"/>
    </row>
    <row r="38" spans="1:18" ht="22.5" customHeight="1" x14ac:dyDescent="0.15">
      <c r="A38" s="404"/>
      <c r="B38" s="1127"/>
      <c r="C38" s="1128"/>
      <c r="D38" s="412"/>
      <c r="E38" s="413"/>
      <c r="F38" s="412"/>
      <c r="G38" s="413"/>
      <c r="H38" s="1123">
        <v>0</v>
      </c>
      <c r="I38" s="1124"/>
      <c r="J38" s="412"/>
      <c r="K38" s="413"/>
      <c r="L38" s="412"/>
      <c r="M38" s="413"/>
      <c r="N38" s="407"/>
      <c r="O38" s="383"/>
    </row>
    <row r="39" spans="1:18" ht="9" customHeight="1" x14ac:dyDescent="0.15">
      <c r="A39" s="404"/>
      <c r="B39" s="1125" t="s">
        <v>142</v>
      </c>
      <c r="C39" s="1126"/>
      <c r="D39" s="410"/>
      <c r="E39" s="411"/>
      <c r="F39" s="410"/>
      <c r="G39" s="411"/>
      <c r="H39" s="1092"/>
      <c r="I39" s="1137"/>
      <c r="J39" s="410"/>
      <c r="K39" s="411"/>
      <c r="L39" s="410"/>
      <c r="M39" s="411"/>
      <c r="N39" s="407"/>
      <c r="O39" s="383"/>
    </row>
    <row r="40" spans="1:18" ht="22.5" customHeight="1" x14ac:dyDescent="0.15">
      <c r="A40" s="404"/>
      <c r="B40" s="1127"/>
      <c r="C40" s="1128"/>
      <c r="D40" s="412"/>
      <c r="E40" s="413"/>
      <c r="F40" s="412"/>
      <c r="G40" s="413"/>
      <c r="H40" s="1123">
        <v>0</v>
      </c>
      <c r="I40" s="1124"/>
      <c r="J40" s="412"/>
      <c r="K40" s="413"/>
      <c r="L40" s="412"/>
      <c r="M40" s="413"/>
      <c r="N40" s="407"/>
      <c r="O40" s="383"/>
    </row>
    <row r="41" spans="1:18" s="414" customFormat="1" ht="22.5" customHeight="1" x14ac:dyDescent="0.15">
      <c r="A41" s="399"/>
      <c r="B41" s="378" t="s">
        <v>983</v>
      </c>
      <c r="N41" s="415"/>
      <c r="O41" s="415"/>
      <c r="R41" s="416"/>
    </row>
    <row r="42" spans="1:18" ht="21" customHeight="1" x14ac:dyDescent="0.15">
      <c r="A42" s="417"/>
      <c r="B42" s="1181" t="s">
        <v>563</v>
      </c>
      <c r="C42" s="1182"/>
      <c r="D42" s="418"/>
      <c r="E42" s="419"/>
      <c r="F42" s="419"/>
      <c r="G42" s="419"/>
      <c r="H42" s="419"/>
      <c r="I42" s="419"/>
      <c r="J42" s="419"/>
      <c r="K42" s="420"/>
      <c r="L42" s="1067" t="s">
        <v>115</v>
      </c>
      <c r="M42" s="1068"/>
      <c r="N42" s="1117" t="s">
        <v>1180</v>
      </c>
      <c r="O42" s="1119" t="s">
        <v>1011</v>
      </c>
    </row>
    <row r="43" spans="1:18" ht="21" customHeight="1" x14ac:dyDescent="0.15">
      <c r="A43" s="417"/>
      <c r="B43" s="1183"/>
      <c r="C43" s="1184"/>
      <c r="D43" s="1165" t="s">
        <v>37</v>
      </c>
      <c r="E43" s="1166"/>
      <c r="F43" s="1165" t="s">
        <v>41</v>
      </c>
      <c r="G43" s="1166"/>
      <c r="H43" s="1165" t="s">
        <v>40</v>
      </c>
      <c r="I43" s="1166"/>
      <c r="J43" s="1165" t="s">
        <v>143</v>
      </c>
      <c r="K43" s="1166"/>
      <c r="L43" s="1069"/>
      <c r="M43" s="1070"/>
      <c r="N43" s="1118"/>
      <c r="O43" s="1120"/>
    </row>
    <row r="44" spans="1:18" ht="9" customHeight="1" x14ac:dyDescent="0.15">
      <c r="A44" s="417"/>
      <c r="B44" s="421"/>
      <c r="C44" s="1156" t="s">
        <v>249</v>
      </c>
      <c r="D44" s="1104"/>
      <c r="E44" s="1105"/>
      <c r="F44" s="1104"/>
      <c r="G44" s="1105"/>
      <c r="H44" s="1104"/>
      <c r="I44" s="1105"/>
      <c r="J44" s="1098"/>
      <c r="K44" s="1099"/>
      <c r="L44" s="1075">
        <f>SUM(D44:H44)</f>
        <v>0</v>
      </c>
      <c r="M44" s="1076"/>
      <c r="N44" s="423"/>
      <c r="O44" s="454"/>
    </row>
    <row r="45" spans="1:18" ht="22.5" customHeight="1" x14ac:dyDescent="0.15">
      <c r="A45" s="417"/>
      <c r="B45" s="421"/>
      <c r="C45" s="1157"/>
      <c r="D45" s="1096"/>
      <c r="E45" s="1097"/>
      <c r="F45" s="1096"/>
      <c r="G45" s="1097"/>
      <c r="H45" s="1096"/>
      <c r="I45" s="1097"/>
      <c r="J45" s="1100"/>
      <c r="K45" s="1101"/>
      <c r="L45" s="1073">
        <f>SUM(D45:I45)</f>
        <v>0</v>
      </c>
      <c r="M45" s="1074"/>
      <c r="N45" s="424"/>
      <c r="O45" s="453">
        <f>SUM(活動計画書!I16,活動計画書!I33,'加算措置（みどり加算除く）'!I9,'加算措置（みどり加算除く）'!I34,'加算措置（みどり加算除く）'!I66)+IF('加算措置（みどり加算除く）'!I75="○",'加算措置（みどり加算除く）'!M75,0)+IF('加算措置（みどり加算除く）'!I76="○",'加算措置（みどり加算除く）'!M76,0)+IF('加算措置（みどり加算除く）'!I77="○",'加算措置（みどり加算除く）'!M77,0)+'加算措置（みどり加算除く）'!O100</f>
        <v>0</v>
      </c>
    </row>
    <row r="46" spans="1:18" ht="9" customHeight="1" x14ac:dyDescent="0.15">
      <c r="A46" s="417"/>
      <c r="B46" s="421"/>
      <c r="C46" s="1062" t="s">
        <v>248</v>
      </c>
      <c r="D46" s="1083"/>
      <c r="E46" s="1084"/>
      <c r="F46" s="1083"/>
      <c r="G46" s="1084"/>
      <c r="H46" s="1083"/>
      <c r="I46" s="1084"/>
      <c r="J46" s="1083"/>
      <c r="K46" s="1084"/>
      <c r="L46" s="1075">
        <f>SUM(D46:K46)</f>
        <v>0</v>
      </c>
      <c r="M46" s="1076"/>
      <c r="N46" s="422"/>
      <c r="O46" s="425"/>
    </row>
    <row r="47" spans="1:18" ht="20.100000000000001" customHeight="1" x14ac:dyDescent="0.15">
      <c r="A47" s="417"/>
      <c r="B47" s="421"/>
      <c r="C47" s="1063"/>
      <c r="D47" s="1094">
        <v>0</v>
      </c>
      <c r="E47" s="1095"/>
      <c r="F47" s="1094">
        <v>0</v>
      </c>
      <c r="G47" s="1095"/>
      <c r="H47" s="1094">
        <v>0</v>
      </c>
      <c r="I47" s="1095"/>
      <c r="J47" s="1094">
        <v>0</v>
      </c>
      <c r="K47" s="1095"/>
      <c r="L47" s="1071">
        <f>SUM(D47:J47)</f>
        <v>0</v>
      </c>
      <c r="M47" s="1072"/>
      <c r="N47" s="1106">
        <v>0</v>
      </c>
      <c r="O47" s="1088">
        <v>0</v>
      </c>
    </row>
    <row r="48" spans="1:18" ht="9" customHeight="1" x14ac:dyDescent="0.15">
      <c r="A48" s="417"/>
      <c r="B48" s="426"/>
      <c r="C48" s="1063"/>
      <c r="D48" s="1077" t="s">
        <v>144</v>
      </c>
      <c r="E48" s="427"/>
      <c r="F48" s="1079" t="s">
        <v>144</v>
      </c>
      <c r="G48" s="427"/>
      <c r="H48" s="1079" t="s">
        <v>144</v>
      </c>
      <c r="I48" s="427"/>
      <c r="J48" s="1079" t="s">
        <v>144</v>
      </c>
      <c r="K48" s="427"/>
      <c r="L48" s="1071"/>
      <c r="M48" s="1072"/>
      <c r="N48" s="1106"/>
      <c r="O48" s="1088"/>
    </row>
    <row r="49" spans="1:35" ht="20.100000000000001" customHeight="1" x14ac:dyDescent="0.15">
      <c r="A49" s="417"/>
      <c r="B49" s="428"/>
      <c r="C49" s="1064"/>
      <c r="D49" s="1078"/>
      <c r="E49" s="429"/>
      <c r="F49" s="1080"/>
      <c r="G49" s="429"/>
      <c r="H49" s="1080"/>
      <c r="I49" s="429"/>
      <c r="J49" s="1080"/>
      <c r="K49" s="429"/>
      <c r="L49" s="1073"/>
      <c r="M49" s="1074"/>
      <c r="N49" s="1107"/>
      <c r="O49" s="1089"/>
    </row>
    <row r="50" spans="1:35" ht="10.5" customHeight="1" x14ac:dyDescent="0.15">
      <c r="A50" s="417"/>
      <c r="B50" s="1174" t="s">
        <v>145</v>
      </c>
      <c r="C50" s="1176" t="s">
        <v>266</v>
      </c>
      <c r="D50" s="1083">
        <v>0</v>
      </c>
      <c r="E50" s="1102"/>
      <c r="F50" s="1102"/>
      <c r="G50" s="1102"/>
      <c r="H50" s="1102"/>
      <c r="I50" s="1102"/>
      <c r="J50" s="1102"/>
      <c r="K50" s="1102"/>
      <c r="L50" s="1102"/>
      <c r="M50" s="1102"/>
      <c r="N50" s="1103"/>
      <c r="O50" s="425"/>
    </row>
    <row r="51" spans="1:35" ht="24" customHeight="1" x14ac:dyDescent="0.15">
      <c r="A51" s="417"/>
      <c r="B51" s="1175"/>
      <c r="C51" s="1177"/>
      <c r="D51" s="1178">
        <v>0</v>
      </c>
      <c r="E51" s="1179"/>
      <c r="F51" s="1179"/>
      <c r="G51" s="1179"/>
      <c r="H51" s="1179"/>
      <c r="I51" s="1179"/>
      <c r="J51" s="1179"/>
      <c r="K51" s="1179"/>
      <c r="L51" s="1179"/>
      <c r="M51" s="1179"/>
      <c r="N51" s="1180"/>
      <c r="O51" s="430">
        <v>0</v>
      </c>
    </row>
    <row r="52" spans="1:35" ht="41.25" customHeight="1" x14ac:dyDescent="0.15">
      <c r="A52" s="417"/>
      <c r="B52" s="1163" t="s">
        <v>981</v>
      </c>
      <c r="C52" s="1163"/>
      <c r="D52" s="1163"/>
      <c r="E52" s="1163"/>
      <c r="F52" s="1163"/>
      <c r="G52" s="1163"/>
      <c r="H52" s="1163"/>
      <c r="I52" s="1163"/>
      <c r="J52" s="1163"/>
      <c r="K52" s="1163"/>
      <c r="L52" s="1163"/>
      <c r="M52" s="1163"/>
      <c r="N52" s="1163"/>
      <c r="O52" s="1163"/>
      <c r="P52" s="431"/>
      <c r="Q52" s="431"/>
      <c r="R52" s="431"/>
      <c r="S52" s="431"/>
      <c r="T52" s="431"/>
      <c r="U52" s="431"/>
      <c r="V52" s="431"/>
      <c r="W52" s="431"/>
      <c r="X52" s="431"/>
      <c r="Y52" s="431"/>
      <c r="Z52" s="431"/>
      <c r="AA52" s="431"/>
      <c r="AB52" s="431"/>
      <c r="AC52" s="431"/>
      <c r="AD52" s="431"/>
      <c r="AE52" s="431"/>
      <c r="AF52" s="431"/>
      <c r="AG52" s="431"/>
      <c r="AH52" s="431"/>
      <c r="AI52" s="431"/>
    </row>
    <row r="53" spans="1:35" s="380" customFormat="1" ht="20.45" customHeight="1" x14ac:dyDescent="0.15">
      <c r="A53" s="432"/>
      <c r="B53" s="1149" t="s">
        <v>146</v>
      </c>
      <c r="C53" s="1150"/>
      <c r="D53" s="1150"/>
      <c r="E53" s="1151"/>
      <c r="F53" s="1164" t="s">
        <v>15</v>
      </c>
      <c r="G53" s="1164"/>
      <c r="H53" s="1164" t="s">
        <v>16</v>
      </c>
      <c r="I53" s="1164"/>
      <c r="J53" s="1085" t="s">
        <v>17</v>
      </c>
      <c r="K53" s="1086"/>
      <c r="L53" s="381"/>
      <c r="O53" s="1059" t="s">
        <v>1012</v>
      </c>
    </row>
    <row r="54" spans="1:35" s="380" customFormat="1" ht="9" customHeight="1" x14ac:dyDescent="0.15">
      <c r="A54" s="432"/>
      <c r="B54" s="1152"/>
      <c r="C54" s="1153"/>
      <c r="D54" s="1153"/>
      <c r="E54" s="1154"/>
      <c r="F54" s="1087"/>
      <c r="G54" s="1087"/>
      <c r="H54" s="1087"/>
      <c r="I54" s="1087"/>
      <c r="J54" s="1173"/>
      <c r="K54" s="1173"/>
      <c r="L54" s="435"/>
      <c r="O54" s="1059"/>
    </row>
    <row r="55" spans="1:35" s="380" customFormat="1" ht="22.5" customHeight="1" x14ac:dyDescent="0.15">
      <c r="A55" s="432"/>
      <c r="B55" s="1152"/>
      <c r="C55" s="1153"/>
      <c r="D55" s="1153"/>
      <c r="E55" s="1154"/>
      <c r="F55" s="1081"/>
      <c r="G55" s="1082"/>
      <c r="H55" s="1148"/>
      <c r="I55" s="1148"/>
      <c r="J55" s="1060"/>
      <c r="K55" s="1061"/>
      <c r="L55" s="436"/>
      <c r="O55" s="1059"/>
    </row>
    <row r="56" spans="1:35" s="380" customFormat="1" ht="9" customHeight="1" x14ac:dyDescent="0.15">
      <c r="A56" s="432"/>
      <c r="B56" s="434"/>
      <c r="C56" s="1167" t="s">
        <v>739</v>
      </c>
      <c r="D56" s="1168"/>
      <c r="E56" s="1169"/>
      <c r="F56" s="1146"/>
      <c r="G56" s="1146"/>
      <c r="H56" s="1146"/>
      <c r="I56" s="1146"/>
      <c r="J56" s="1147"/>
      <c r="K56" s="1147"/>
      <c r="L56" s="437"/>
      <c r="O56" s="455"/>
    </row>
    <row r="57" spans="1:35" s="380" customFormat="1" ht="22.5" customHeight="1" x14ac:dyDescent="0.15">
      <c r="A57" s="432"/>
      <c r="B57" s="438"/>
      <c r="C57" s="1170"/>
      <c r="D57" s="1171"/>
      <c r="E57" s="1172"/>
      <c r="F57" s="1082"/>
      <c r="G57" s="1082"/>
      <c r="H57" s="1148"/>
      <c r="I57" s="1148"/>
      <c r="J57" s="1060"/>
      <c r="K57" s="1061"/>
      <c r="L57" s="436"/>
      <c r="O57" s="452">
        <f>活動計画書!I47</f>
        <v>0</v>
      </c>
    </row>
    <row r="58" spans="1:35" s="380" customFormat="1" ht="18" customHeight="1" x14ac:dyDescent="0.15">
      <c r="A58" s="432"/>
      <c r="B58" s="1155" t="s">
        <v>759</v>
      </c>
      <c r="C58" s="1155"/>
      <c r="D58" s="1155"/>
      <c r="E58" s="1155"/>
      <c r="F58" s="1155"/>
      <c r="G58" s="1155"/>
      <c r="H58" s="1155"/>
      <c r="I58" s="1155"/>
      <c r="J58" s="1155"/>
      <c r="K58" s="1155"/>
      <c r="L58" s="1155"/>
      <c r="M58" s="1155"/>
      <c r="N58" s="1155"/>
      <c r="O58" s="1155"/>
    </row>
    <row r="59" spans="1:35" ht="24" customHeight="1" x14ac:dyDescent="0.15">
      <c r="B59" s="414" t="s">
        <v>984</v>
      </c>
      <c r="O59" s="1059" t="s">
        <v>1181</v>
      </c>
    </row>
    <row r="60" spans="1:35" s="441" customFormat="1" ht="24" customHeight="1" x14ac:dyDescent="0.15">
      <c r="A60" s="439"/>
      <c r="B60" s="440" t="s">
        <v>147</v>
      </c>
      <c r="E60" s="442"/>
      <c r="O60" s="1059"/>
    </row>
    <row r="61" spans="1:35" ht="24" customHeight="1" x14ac:dyDescent="0.15">
      <c r="B61" s="414" t="s">
        <v>985</v>
      </c>
      <c r="O61" s="456"/>
    </row>
    <row r="62" spans="1:35" ht="24" customHeight="1" x14ac:dyDescent="0.15">
      <c r="A62" s="439"/>
      <c r="B62" s="1162" t="s">
        <v>987</v>
      </c>
      <c r="C62" s="1162"/>
      <c r="D62" s="1162"/>
      <c r="E62" s="1162"/>
      <c r="F62" s="1162"/>
      <c r="G62" s="1162"/>
      <c r="H62" s="1162"/>
      <c r="I62" s="1162"/>
      <c r="J62" s="1162"/>
      <c r="K62" s="1162"/>
      <c r="L62" s="1162"/>
      <c r="M62" s="1162"/>
      <c r="N62" s="1162"/>
      <c r="O62" s="1162"/>
    </row>
    <row r="63" spans="1:35" ht="24" customHeight="1" x14ac:dyDescent="0.15">
      <c r="B63" s="414" t="s">
        <v>986</v>
      </c>
      <c r="D63" s="414"/>
      <c r="E63" s="414"/>
      <c r="F63" s="414"/>
      <c r="G63" s="414"/>
      <c r="H63" s="414"/>
      <c r="I63" s="414"/>
      <c r="J63" s="414"/>
      <c r="K63" s="414"/>
      <c r="L63" s="414"/>
      <c r="M63" s="414"/>
    </row>
    <row r="64" spans="1:35" ht="30" customHeight="1" x14ac:dyDescent="0.15">
      <c r="B64" s="1185" t="s">
        <v>1098</v>
      </c>
      <c r="C64" s="1185"/>
      <c r="D64" s="1185"/>
      <c r="E64" s="1185"/>
      <c r="F64" s="444"/>
      <c r="G64" s="444"/>
      <c r="H64" s="444"/>
    </row>
    <row r="65" spans="2:34" ht="9" customHeight="1" x14ac:dyDescent="0.15">
      <c r="B65" s="1158">
        <f>L44+L46-D65</f>
        <v>0</v>
      </c>
      <c r="C65" s="1159"/>
      <c r="D65" s="1159"/>
      <c r="E65" s="1160"/>
      <c r="F65" s="445"/>
      <c r="G65" s="445"/>
      <c r="H65" s="445"/>
    </row>
    <row r="66" spans="2:34" ht="22.5" customHeight="1" x14ac:dyDescent="0.15">
      <c r="B66" s="1161">
        <v>0</v>
      </c>
      <c r="C66" s="1161"/>
      <c r="D66" s="1161"/>
      <c r="E66" s="1161"/>
      <c r="F66" s="446"/>
      <c r="G66" s="446"/>
      <c r="H66" s="446"/>
      <c r="I66" s="401"/>
      <c r="J66" s="401"/>
      <c r="K66" s="401"/>
      <c r="L66" s="401"/>
      <c r="M66" s="401"/>
      <c r="N66" s="401"/>
      <c r="O66" s="401"/>
      <c r="P66" s="401"/>
      <c r="Q66" s="401"/>
      <c r="R66" s="401"/>
      <c r="S66" s="401"/>
      <c r="T66" s="401"/>
      <c r="U66" s="401"/>
      <c r="V66" s="401"/>
    </row>
    <row r="67" spans="2:34" ht="31.5" customHeight="1" x14ac:dyDescent="0.15">
      <c r="B67" s="1140" t="s">
        <v>268</v>
      </c>
      <c r="C67" s="1140"/>
      <c r="D67" s="1140"/>
      <c r="E67" s="1140"/>
      <c r="F67" s="1140"/>
      <c r="G67" s="1140"/>
      <c r="H67" s="1140"/>
      <c r="I67" s="1140"/>
      <c r="J67" s="1140"/>
      <c r="K67" s="1140"/>
      <c r="L67" s="1140"/>
      <c r="M67" s="1140"/>
      <c r="N67" s="1140"/>
      <c r="O67" s="1140"/>
      <c r="P67" s="401"/>
      <c r="Q67" s="401"/>
      <c r="R67" s="401"/>
      <c r="S67" s="401"/>
      <c r="T67" s="401"/>
      <c r="U67" s="401"/>
      <c r="V67" s="401"/>
      <c r="W67" s="401"/>
      <c r="X67" s="401"/>
      <c r="Y67" s="401"/>
      <c r="Z67" s="401"/>
      <c r="AA67" s="401"/>
      <c r="AB67" s="401"/>
      <c r="AC67" s="401"/>
      <c r="AD67" s="401"/>
      <c r="AE67" s="401"/>
      <c r="AF67" s="401"/>
      <c r="AG67" s="401"/>
      <c r="AH67" s="401"/>
    </row>
    <row r="68" spans="2:34" ht="15" customHeight="1" x14ac:dyDescent="0.15">
      <c r="B68" s="448" t="s">
        <v>138</v>
      </c>
      <c r="C68" s="393"/>
      <c r="D68" s="393"/>
      <c r="E68" s="393"/>
      <c r="F68" s="393"/>
      <c r="G68" s="393"/>
      <c r="H68" s="393"/>
      <c r="I68" s="393"/>
      <c r="J68" s="393"/>
      <c r="K68" s="393"/>
      <c r="L68" s="393"/>
      <c r="M68" s="393"/>
      <c r="N68" s="393"/>
    </row>
    <row r="69" spans="2:34" ht="24.75" customHeight="1" x14ac:dyDescent="0.15">
      <c r="B69" s="1140" t="s">
        <v>864</v>
      </c>
      <c r="C69" s="1140"/>
      <c r="D69" s="1140"/>
      <c r="E69" s="1140"/>
      <c r="F69" s="1140"/>
      <c r="G69" s="1140"/>
      <c r="H69" s="1140"/>
      <c r="I69" s="1140"/>
      <c r="J69" s="1140"/>
      <c r="K69" s="1140"/>
      <c r="L69" s="1140"/>
      <c r="M69" s="1140"/>
      <c r="N69" s="1140"/>
      <c r="O69" s="1140"/>
      <c r="P69" s="401"/>
      <c r="Q69" s="401"/>
      <c r="R69" s="401"/>
      <c r="S69" s="401"/>
      <c r="T69" s="401"/>
      <c r="U69" s="401"/>
      <c r="V69" s="401"/>
      <c r="W69" s="401"/>
      <c r="X69" s="401"/>
      <c r="Y69" s="401"/>
      <c r="Z69" s="401"/>
      <c r="AA69" s="401"/>
      <c r="AB69" s="401"/>
      <c r="AC69" s="401"/>
      <c r="AD69" s="401"/>
      <c r="AE69" s="401"/>
      <c r="AF69" s="401"/>
      <c r="AG69" s="401"/>
      <c r="AH69" s="401"/>
    </row>
    <row r="106" spans="2:17" ht="22.5" customHeight="1" x14ac:dyDescent="0.15">
      <c r="B106" s="449"/>
      <c r="D106" s="414"/>
      <c r="E106" s="414"/>
      <c r="F106" s="414"/>
      <c r="G106" s="414"/>
      <c r="H106" s="414"/>
      <c r="I106" s="414"/>
      <c r="J106" s="414"/>
      <c r="K106" s="414"/>
      <c r="L106" s="414"/>
      <c r="M106" s="414"/>
      <c r="N106" s="414"/>
      <c r="O106" s="414"/>
      <c r="P106" s="414"/>
      <c r="Q106" s="414"/>
    </row>
    <row r="109" spans="2:17" ht="30" customHeight="1" x14ac:dyDescent="0.15"/>
    <row r="321" ht="65.25" customHeight="1" x14ac:dyDescent="0.15"/>
  </sheetData>
  <sheetProtection sheet="1" objects="1" scenarios="1" formatCells="0"/>
  <mergeCells count="108">
    <mergeCell ref="B65:E65"/>
    <mergeCell ref="B66:E66"/>
    <mergeCell ref="B69:O69"/>
    <mergeCell ref="B62:O62"/>
    <mergeCell ref="H56:I56"/>
    <mergeCell ref="B52:O52"/>
    <mergeCell ref="F53:G53"/>
    <mergeCell ref="H53:I53"/>
    <mergeCell ref="H37:I37"/>
    <mergeCell ref="D43:E43"/>
    <mergeCell ref="F43:G43"/>
    <mergeCell ref="H43:I43"/>
    <mergeCell ref="J43:K43"/>
    <mergeCell ref="B37:C38"/>
    <mergeCell ref="C56:E57"/>
    <mergeCell ref="F57:G57"/>
    <mergeCell ref="J54:K54"/>
    <mergeCell ref="H57:I57"/>
    <mergeCell ref="B50:B51"/>
    <mergeCell ref="C50:C51"/>
    <mergeCell ref="D51:N51"/>
    <mergeCell ref="B42:C43"/>
    <mergeCell ref="B64:E64"/>
    <mergeCell ref="D45:E45"/>
    <mergeCell ref="B4:O4"/>
    <mergeCell ref="B67:O67"/>
    <mergeCell ref="H54:I54"/>
    <mergeCell ref="H31:I31"/>
    <mergeCell ref="B28:O28"/>
    <mergeCell ref="B31:C32"/>
    <mergeCell ref="H32:I32"/>
    <mergeCell ref="F12:M12"/>
    <mergeCell ref="F13:M13"/>
    <mergeCell ref="D12:E12"/>
    <mergeCell ref="F30:G30"/>
    <mergeCell ref="H30:I30"/>
    <mergeCell ref="J30:K30"/>
    <mergeCell ref="B30:C30"/>
    <mergeCell ref="F56:G56"/>
    <mergeCell ref="J56:K56"/>
    <mergeCell ref="H55:I55"/>
    <mergeCell ref="J55:K55"/>
    <mergeCell ref="F10:K10"/>
    <mergeCell ref="B53:E55"/>
    <mergeCell ref="B35:C36"/>
    <mergeCell ref="H35:I35"/>
    <mergeCell ref="B58:O58"/>
    <mergeCell ref="C44:C45"/>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D13:E13"/>
    <mergeCell ref="E19:M19"/>
    <mergeCell ref="E20:M20"/>
    <mergeCell ref="E21:M21"/>
    <mergeCell ref="E22:M22"/>
    <mergeCell ref="D30:E30"/>
    <mergeCell ref="B39:C40"/>
    <mergeCell ref="H39:I39"/>
    <mergeCell ref="H45:I45"/>
    <mergeCell ref="J44:K45"/>
    <mergeCell ref="D50:N50"/>
    <mergeCell ref="D44:E44"/>
    <mergeCell ref="F44:G44"/>
    <mergeCell ref="H44:I44"/>
    <mergeCell ref="D46:E46"/>
    <mergeCell ref="F46:G46"/>
    <mergeCell ref="N47:N49"/>
    <mergeCell ref="D47:E47"/>
    <mergeCell ref="F47:G47"/>
    <mergeCell ref="H47:I47"/>
    <mergeCell ref="O59:O60"/>
    <mergeCell ref="J57:K57"/>
    <mergeCell ref="C46:C49"/>
    <mergeCell ref="L30:M30"/>
    <mergeCell ref="L42:M43"/>
    <mergeCell ref="L47:M49"/>
    <mergeCell ref="L46:M46"/>
    <mergeCell ref="L45:M45"/>
    <mergeCell ref="L44:M44"/>
    <mergeCell ref="O53:O55"/>
    <mergeCell ref="D48:D49"/>
    <mergeCell ref="F48:F49"/>
    <mergeCell ref="H48:H49"/>
    <mergeCell ref="J48:J49"/>
    <mergeCell ref="F55:G55"/>
    <mergeCell ref="H46:I46"/>
    <mergeCell ref="J46:K46"/>
    <mergeCell ref="J53:K53"/>
    <mergeCell ref="F54:G54"/>
    <mergeCell ref="O47:O49"/>
    <mergeCell ref="H36:I36"/>
    <mergeCell ref="H33:I33"/>
    <mergeCell ref="J47:K47"/>
    <mergeCell ref="F45:G45"/>
  </mergeCells>
  <phoneticPr fontId="4"/>
  <dataValidations count="2">
    <dataValidation imeMode="off" allowBlank="1" showInputMessage="1" showErrorMessage="1" sqref="D44:I45 O56:O57 J56:L56 J54:L54 F54:I57 N44:O45 F66:H66 O61"/>
    <dataValidation imeMode="hiragana" allowBlank="1" showInputMessage="1" showErrorMessage="1" sqref="F12:M12 F9:M9 F6:M6"/>
  </dataValidations>
  <printOptions horizontalCentered="1"/>
  <pageMargins left="0.59055118110236227" right="0.31496062992125984" top="0.39370078740157483" bottom="0.35433070866141736" header="0.31496062992125984" footer="0.31496062992125984"/>
  <pageSetup paperSize="9"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showGridLines="0" view="pageBreakPreview" zoomScaleNormal="55" zoomScaleSheetLayoutView="100" workbookViewId="0"/>
  </sheetViews>
  <sheetFormatPr defaultColWidth="4.875" defaultRowHeight="18.75" x14ac:dyDescent="0.1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2:8" x14ac:dyDescent="0.15">
      <c r="B1" s="1" t="s">
        <v>639</v>
      </c>
    </row>
    <row r="2" spans="2:8" ht="22.5" x14ac:dyDescent="0.15">
      <c r="B2" s="18" t="s">
        <v>148</v>
      </c>
      <c r="C2" s="19"/>
      <c r="D2" s="19"/>
      <c r="E2" s="19"/>
      <c r="F2" s="19"/>
      <c r="G2" s="19"/>
      <c r="H2" s="19" t="s">
        <v>149</v>
      </c>
    </row>
    <row r="3" spans="2:8" s="20" customFormat="1" ht="24" customHeight="1" x14ac:dyDescent="0.15">
      <c r="B3" s="240" t="str">
        <f>'様式1-1号'!C18</f>
        <v>■</v>
      </c>
      <c r="C3" s="20" t="s">
        <v>150</v>
      </c>
      <c r="D3" s="241" t="str">
        <f>'様式1-1号'!C19</f>
        <v>□</v>
      </c>
      <c r="E3" s="20" t="s">
        <v>151</v>
      </c>
      <c r="F3" s="241" t="str">
        <f>'様式1-1号'!C20</f>
        <v>□</v>
      </c>
      <c r="G3" s="20" t="s">
        <v>152</v>
      </c>
      <c r="H3" s="242" t="str">
        <f>'はじめに（PC）'!D4&amp;""</f>
        <v/>
      </c>
    </row>
    <row r="4" spans="2:8" s="14" customFormat="1" ht="14.25" customHeight="1" x14ac:dyDescent="0.15">
      <c r="B4" s="21"/>
      <c r="C4" s="22"/>
      <c r="D4" s="23"/>
      <c r="E4" s="22"/>
      <c r="F4" s="23"/>
      <c r="G4" s="22"/>
      <c r="H4" s="24"/>
    </row>
    <row r="5" spans="2:8" x14ac:dyDescent="0.15">
      <c r="B5" s="25"/>
      <c r="C5" s="26"/>
      <c r="D5" s="27"/>
      <c r="E5" s="27"/>
      <c r="F5" s="27"/>
      <c r="G5" s="27"/>
      <c r="H5" s="28"/>
    </row>
    <row r="6" spans="2:8" x14ac:dyDescent="0.15">
      <c r="B6" s="25"/>
      <c r="C6" s="29"/>
      <c r="H6" s="25"/>
    </row>
    <row r="7" spans="2:8" x14ac:dyDescent="0.15">
      <c r="B7" s="25"/>
      <c r="C7" s="29"/>
      <c r="H7" s="25"/>
    </row>
    <row r="8" spans="2:8" x14ac:dyDescent="0.15">
      <c r="B8" s="25"/>
      <c r="C8" s="29"/>
      <c r="H8" s="25"/>
    </row>
    <row r="9" spans="2:8" x14ac:dyDescent="0.15">
      <c r="B9" s="25"/>
      <c r="C9" s="29"/>
      <c r="H9" s="25"/>
    </row>
    <row r="10" spans="2:8" x14ac:dyDescent="0.15">
      <c r="B10" s="25"/>
      <c r="C10" s="29"/>
      <c r="H10" s="25"/>
    </row>
    <row r="11" spans="2:8" x14ac:dyDescent="0.15">
      <c r="B11" s="25"/>
      <c r="C11" s="29"/>
      <c r="H11" s="25"/>
    </row>
    <row r="12" spans="2:8" x14ac:dyDescent="0.15">
      <c r="B12" s="25"/>
      <c r="C12" s="29"/>
      <c r="H12" s="25"/>
    </row>
    <row r="13" spans="2:8" x14ac:dyDescent="0.15">
      <c r="B13" s="25"/>
      <c r="C13" s="29"/>
      <c r="H13" s="25"/>
    </row>
    <row r="14" spans="2:8" x14ac:dyDescent="0.15">
      <c r="B14" s="25"/>
      <c r="C14" s="29"/>
      <c r="H14" s="25"/>
    </row>
    <row r="15" spans="2:8" x14ac:dyDescent="0.15">
      <c r="B15" s="25"/>
      <c r="C15" s="29"/>
      <c r="H15" s="25"/>
    </row>
    <row r="16" spans="2:8" x14ac:dyDescent="0.15">
      <c r="B16" s="25"/>
      <c r="C16" s="29"/>
      <c r="H16" s="25"/>
    </row>
    <row r="17" spans="2:8" x14ac:dyDescent="0.15">
      <c r="B17" s="25"/>
      <c r="C17" s="29"/>
      <c r="H17" s="25"/>
    </row>
    <row r="18" spans="2:8" x14ac:dyDescent="0.15">
      <c r="B18" s="25"/>
      <c r="C18" s="29"/>
      <c r="H18" s="25"/>
    </row>
    <row r="19" spans="2:8" x14ac:dyDescent="0.15">
      <c r="B19" s="25"/>
      <c r="C19" s="29"/>
      <c r="H19" s="25"/>
    </row>
    <row r="20" spans="2:8" x14ac:dyDescent="0.15">
      <c r="B20" s="25"/>
      <c r="C20" s="29"/>
      <c r="H20" s="25"/>
    </row>
    <row r="21" spans="2:8" x14ac:dyDescent="0.15">
      <c r="B21" s="25"/>
      <c r="C21" s="29"/>
      <c r="H21" s="25"/>
    </row>
    <row r="22" spans="2:8" x14ac:dyDescent="0.15">
      <c r="B22" s="25"/>
      <c r="C22" s="29"/>
      <c r="H22" s="25"/>
    </row>
    <row r="23" spans="2:8" x14ac:dyDescent="0.15">
      <c r="B23" s="25"/>
      <c r="C23" s="29"/>
      <c r="H23" s="25"/>
    </row>
    <row r="24" spans="2:8" x14ac:dyDescent="0.15">
      <c r="B24" s="25"/>
      <c r="C24" s="29"/>
      <c r="H24" s="25"/>
    </row>
    <row r="25" spans="2:8" x14ac:dyDescent="0.15">
      <c r="B25" s="25"/>
      <c r="C25" s="29"/>
      <c r="H25" s="25"/>
    </row>
    <row r="26" spans="2:8" x14ac:dyDescent="0.15">
      <c r="B26" s="25"/>
      <c r="C26" s="29"/>
      <c r="H26" s="25"/>
    </row>
    <row r="27" spans="2:8" x14ac:dyDescent="0.15">
      <c r="B27" s="25"/>
      <c r="C27" s="29"/>
      <c r="H27" s="25"/>
    </row>
    <row r="28" spans="2:8" x14ac:dyDescent="0.15">
      <c r="B28" s="25"/>
      <c r="C28" s="29"/>
      <c r="H28" s="25"/>
    </row>
    <row r="29" spans="2:8" x14ac:dyDescent="0.15">
      <c r="B29" s="25"/>
      <c r="C29" s="29"/>
      <c r="H29" s="25"/>
    </row>
    <row r="30" spans="2:8" x14ac:dyDescent="0.15">
      <c r="B30" s="25"/>
      <c r="C30" s="29"/>
      <c r="H30" s="25"/>
    </row>
    <row r="31" spans="2:8" x14ac:dyDescent="0.15">
      <c r="B31" s="25"/>
      <c r="C31" s="30"/>
      <c r="D31" s="31"/>
      <c r="E31" s="31"/>
      <c r="F31" s="31"/>
      <c r="G31" s="31"/>
      <c r="H31" s="32"/>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85" zoomScaleNormal="55" zoomScaleSheetLayoutView="85" workbookViewId="0">
      <selection activeCell="J4" sqref="J4"/>
    </sheetView>
  </sheetViews>
  <sheetFormatPr defaultColWidth="4.875" defaultRowHeight="18.75" x14ac:dyDescent="0.15"/>
  <cols>
    <col min="1" max="1" width="2.25" style="1" customWidth="1"/>
    <col min="2" max="2" width="4.125" style="1" customWidth="1"/>
    <col min="3" max="3" width="26.875" style="1" customWidth="1"/>
    <col min="4" max="4" width="14" style="1" customWidth="1"/>
    <col min="5" max="5" width="7.375" style="1" customWidth="1"/>
    <col min="6" max="6" width="4.875" style="1" customWidth="1"/>
    <col min="7" max="7" width="29.5" style="1" customWidth="1"/>
    <col min="8" max="8" width="14" style="1" customWidth="1"/>
    <col min="9" max="9" width="7.375" style="1" customWidth="1"/>
    <col min="10" max="10" width="31.375" style="1" customWidth="1"/>
    <col min="11" max="11" width="3.125" style="1" customWidth="1"/>
    <col min="12" max="249" width="9" style="1" customWidth="1"/>
    <col min="250" max="250" width="2.25" style="1" customWidth="1"/>
    <col min="251" max="251" width="4.875" style="1" customWidth="1"/>
    <col min="252" max="252" width="25.875" style="1" customWidth="1"/>
    <col min="253" max="253" width="4.875" style="1" customWidth="1"/>
    <col min="254" max="254" width="25.875" style="1" customWidth="1"/>
    <col min="255" max="255" width="4.875" style="1" customWidth="1"/>
    <col min="256" max="256" width="25.875" style="1" customWidth="1"/>
    <col min="257" max="16384" width="4.875" style="1"/>
  </cols>
  <sheetData>
    <row r="1" spans="2:10" x14ac:dyDescent="0.15">
      <c r="B1" s="1" t="s">
        <v>1134</v>
      </c>
    </row>
    <row r="2" spans="2:10" ht="22.5" x14ac:dyDescent="0.15">
      <c r="B2" s="18" t="s">
        <v>1135</v>
      </c>
      <c r="C2" s="19"/>
      <c r="D2" s="19"/>
      <c r="E2" s="19"/>
      <c r="F2" s="19"/>
      <c r="G2" s="19"/>
      <c r="H2" s="19"/>
      <c r="I2" s="19"/>
      <c r="J2" s="19" t="s">
        <v>1136</v>
      </c>
    </row>
    <row r="3" spans="2:10" s="45" customFormat="1" ht="24" customHeight="1" x14ac:dyDescent="0.15">
      <c r="J3" s="242" t="str">
        <f>'はじめに（PC）'!D4&amp;""</f>
        <v/>
      </c>
    </row>
    <row r="4" spans="2:10" s="14" customFormat="1" ht="14.25" customHeight="1" x14ac:dyDescent="0.15">
      <c r="B4" s="22"/>
      <c r="C4" s="22"/>
      <c r="D4" s="345"/>
      <c r="E4" s="22"/>
      <c r="F4" s="19"/>
      <c r="G4" s="22"/>
      <c r="H4" s="345"/>
      <c r="I4" s="22"/>
      <c r="J4" s="24"/>
    </row>
    <row r="5" spans="2:10" x14ac:dyDescent="0.15">
      <c r="B5" s="25"/>
      <c r="C5" s="26"/>
      <c r="D5" s="27"/>
      <c r="E5" s="27"/>
      <c r="F5" s="27"/>
      <c r="G5" s="27"/>
      <c r="H5" s="27"/>
      <c r="I5" s="27"/>
      <c r="J5" s="325"/>
    </row>
    <row r="6" spans="2:10" x14ac:dyDescent="0.15">
      <c r="B6" s="25"/>
      <c r="C6" s="29"/>
      <c r="J6" s="25"/>
    </row>
    <row r="7" spans="2:10" x14ac:dyDescent="0.15">
      <c r="B7" s="25"/>
      <c r="C7" s="29"/>
      <c r="J7" s="25"/>
    </row>
    <row r="8" spans="2:10" x14ac:dyDescent="0.15">
      <c r="B8" s="25"/>
      <c r="C8" s="29"/>
      <c r="J8" s="25"/>
    </row>
    <row r="9" spans="2:10" x14ac:dyDescent="0.15">
      <c r="B9" s="25"/>
      <c r="C9" s="29"/>
      <c r="J9" s="25"/>
    </row>
    <row r="10" spans="2:10" x14ac:dyDescent="0.15">
      <c r="B10" s="25"/>
      <c r="C10" s="29"/>
      <c r="J10" s="25"/>
    </row>
    <row r="11" spans="2:10" x14ac:dyDescent="0.15">
      <c r="B11" s="25"/>
      <c r="C11" s="29"/>
      <c r="J11" s="25"/>
    </row>
    <row r="12" spans="2:10" x14ac:dyDescent="0.15">
      <c r="B12" s="25"/>
      <c r="C12" s="29"/>
      <c r="J12" s="25"/>
    </row>
    <row r="13" spans="2:10" x14ac:dyDescent="0.15">
      <c r="B13" s="25"/>
      <c r="C13" s="29"/>
      <c r="J13" s="25"/>
    </row>
    <row r="14" spans="2:10" x14ac:dyDescent="0.15">
      <c r="B14" s="25"/>
      <c r="C14" s="29"/>
      <c r="J14" s="25"/>
    </row>
    <row r="15" spans="2:10" x14ac:dyDescent="0.15">
      <c r="B15" s="25"/>
      <c r="C15" s="29"/>
      <c r="J15" s="25"/>
    </row>
    <row r="16" spans="2:10" x14ac:dyDescent="0.15">
      <c r="B16" s="25"/>
      <c r="C16" s="29"/>
      <c r="J16" s="25"/>
    </row>
    <row r="17" spans="2:10" x14ac:dyDescent="0.15">
      <c r="B17" s="25"/>
      <c r="C17" s="29"/>
      <c r="J17" s="25"/>
    </row>
    <row r="18" spans="2:10" x14ac:dyDescent="0.15">
      <c r="B18" s="25"/>
      <c r="C18" s="29"/>
      <c r="J18" s="25"/>
    </row>
    <row r="19" spans="2:10" x14ac:dyDescent="0.15">
      <c r="B19" s="25"/>
      <c r="C19" s="29"/>
      <c r="J19" s="25"/>
    </row>
    <row r="20" spans="2:10" x14ac:dyDescent="0.15">
      <c r="B20" s="25"/>
      <c r="C20" s="29"/>
      <c r="J20" s="25"/>
    </row>
    <row r="21" spans="2:10" x14ac:dyDescent="0.15">
      <c r="B21" s="25"/>
      <c r="C21" s="29"/>
      <c r="J21" s="25"/>
    </row>
    <row r="22" spans="2:10" x14ac:dyDescent="0.15">
      <c r="B22" s="25"/>
      <c r="C22" s="29"/>
      <c r="J22" s="25"/>
    </row>
    <row r="23" spans="2:10" x14ac:dyDescent="0.15">
      <c r="B23" s="25"/>
      <c r="C23" s="29"/>
      <c r="J23" s="25"/>
    </row>
    <row r="24" spans="2:10" x14ac:dyDescent="0.15">
      <c r="B24" s="25"/>
      <c r="C24" s="29"/>
      <c r="J24" s="25"/>
    </row>
    <row r="25" spans="2:10" x14ac:dyDescent="0.15">
      <c r="B25" s="25"/>
      <c r="C25" s="29"/>
      <c r="J25" s="25"/>
    </row>
    <row r="26" spans="2:10" x14ac:dyDescent="0.15">
      <c r="B26" s="25"/>
      <c r="C26" s="29"/>
      <c r="J26" s="25"/>
    </row>
    <row r="27" spans="2:10" x14ac:dyDescent="0.15">
      <c r="B27" s="25"/>
      <c r="C27" s="29"/>
      <c r="J27" s="25"/>
    </row>
    <row r="28" spans="2:10" x14ac:dyDescent="0.15">
      <c r="B28" s="25"/>
      <c r="C28" s="29"/>
      <c r="J28" s="25"/>
    </row>
    <row r="29" spans="2:10" x14ac:dyDescent="0.15">
      <c r="B29" s="25"/>
      <c r="C29" s="29"/>
      <c r="J29" s="25"/>
    </row>
    <row r="30" spans="2:10" x14ac:dyDescent="0.15">
      <c r="B30" s="25"/>
      <c r="C30" s="29"/>
      <c r="J30" s="25"/>
    </row>
    <row r="31" spans="2:10" x14ac:dyDescent="0.15">
      <c r="B31" s="25"/>
      <c r="C31" s="30"/>
      <c r="D31" s="31"/>
      <c r="E31" s="31"/>
      <c r="F31" s="31"/>
      <c r="G31" s="31"/>
      <c r="H31" s="31"/>
      <c r="I31" s="31"/>
      <c r="J31" s="32"/>
    </row>
    <row r="32" spans="2:10" x14ac:dyDescent="0.15">
      <c r="C32" s="1" t="s">
        <v>1137</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6"/>
  <sheetViews>
    <sheetView workbookViewId="0">
      <selection activeCell="B51" sqref="B51:D52"/>
    </sheetView>
  </sheetViews>
  <sheetFormatPr defaultColWidth="9" defaultRowHeight="13.5" x14ac:dyDescent="0.15"/>
  <cols>
    <col min="1" max="23" width="4.125" style="374" customWidth="1"/>
    <col min="24" max="25" width="9" style="374"/>
    <col min="26" max="38" width="3" style="374" customWidth="1"/>
    <col min="39" max="16384" width="9" style="374"/>
  </cols>
  <sheetData>
    <row r="1" spans="1:39" ht="18.75" x14ac:dyDescent="0.45">
      <c r="A1" s="347"/>
      <c r="B1" s="347"/>
      <c r="C1" s="347"/>
      <c r="D1" s="347"/>
      <c r="E1" s="347"/>
      <c r="F1" s="347"/>
      <c r="G1" s="347"/>
      <c r="H1" s="347"/>
      <c r="I1" s="347"/>
      <c r="J1" s="347"/>
      <c r="K1" s="347"/>
      <c r="L1" s="347"/>
      <c r="M1" s="347"/>
      <c r="N1" s="347"/>
      <c r="O1" s="347"/>
      <c r="P1" s="347"/>
      <c r="Q1" s="347"/>
      <c r="R1" s="347"/>
      <c r="S1" s="347"/>
      <c r="T1" s="347"/>
      <c r="U1" s="347"/>
      <c r="V1" s="347"/>
      <c r="W1" s="348" t="s">
        <v>1152</v>
      </c>
      <c r="X1" s="347"/>
      <c r="Y1" s="347"/>
      <c r="Z1" s="347"/>
      <c r="AA1" s="347"/>
      <c r="AB1" s="347"/>
      <c r="AC1" s="347"/>
      <c r="AD1" s="347"/>
      <c r="AE1" s="347"/>
      <c r="AF1" s="347"/>
      <c r="AG1" s="347"/>
      <c r="AH1" s="347"/>
      <c r="AI1" s="347"/>
      <c r="AJ1" s="347"/>
      <c r="AK1" s="347"/>
      <c r="AL1" s="347"/>
      <c r="AM1" s="349"/>
    </row>
    <row r="2" spans="1:39" ht="18.75" x14ac:dyDescent="0.45">
      <c r="A2" s="347"/>
      <c r="B2" s="347"/>
      <c r="C2" s="347"/>
      <c r="D2" s="347"/>
      <c r="E2" s="347"/>
      <c r="F2" s="347"/>
      <c r="G2" s="347"/>
      <c r="H2" s="347"/>
      <c r="I2" s="347"/>
      <c r="J2" s="347"/>
      <c r="K2" s="347"/>
      <c r="L2" s="347"/>
      <c r="M2" s="347"/>
      <c r="N2" s="347"/>
      <c r="O2" s="347"/>
      <c r="P2" s="347"/>
      <c r="Q2" s="347"/>
      <c r="R2" s="1200" t="s">
        <v>1153</v>
      </c>
      <c r="S2" s="1201"/>
      <c r="T2" s="1201"/>
      <c r="U2" s="1201"/>
      <c r="V2" s="1201"/>
      <c r="W2" s="348"/>
      <c r="X2" s="347"/>
      <c r="Y2" s="347"/>
      <c r="Z2" s="347"/>
      <c r="AA2" s="347"/>
      <c r="AB2" s="347"/>
      <c r="AC2" s="347"/>
      <c r="AD2" s="347"/>
      <c r="AE2" s="347"/>
      <c r="AF2" s="347"/>
      <c r="AG2" s="347"/>
      <c r="AH2" s="347"/>
      <c r="AI2" s="347"/>
      <c r="AJ2" s="347"/>
      <c r="AK2" s="347"/>
      <c r="AL2" s="347"/>
      <c r="AM2" s="349"/>
    </row>
    <row r="3" spans="1:39" ht="22.5" x14ac:dyDescent="0.4">
      <c r="A3" s="1202" t="s">
        <v>1179</v>
      </c>
      <c r="B3" s="1202"/>
      <c r="C3" s="1202"/>
      <c r="D3" s="1202"/>
      <c r="E3" s="1202"/>
      <c r="F3" s="1202"/>
      <c r="G3" s="1202"/>
      <c r="H3" s="1202"/>
      <c r="I3" s="1202"/>
      <c r="J3" s="1202"/>
      <c r="K3" s="1202"/>
      <c r="L3" s="1202"/>
      <c r="M3" s="1202"/>
      <c r="N3" s="1202"/>
      <c r="O3" s="1202"/>
      <c r="P3" s="1202"/>
      <c r="Q3" s="1202"/>
      <c r="R3" s="1202"/>
      <c r="S3" s="1202"/>
      <c r="T3" s="1202"/>
      <c r="U3" s="1202"/>
      <c r="V3" s="1202"/>
      <c r="W3" s="1202"/>
      <c r="X3" s="350"/>
      <c r="Y3" s="351"/>
      <c r="Z3" s="1186" t="s">
        <v>1154</v>
      </c>
      <c r="AA3" s="1186"/>
      <c r="AB3" s="1186"/>
      <c r="AC3" s="1186"/>
      <c r="AD3" s="1186" t="s">
        <v>1155</v>
      </c>
      <c r="AE3" s="1186"/>
      <c r="AF3" s="1186"/>
      <c r="AG3" s="1186"/>
      <c r="AH3" s="1186"/>
      <c r="AI3" s="1186"/>
      <c r="AJ3" s="1186"/>
      <c r="AK3" s="1186"/>
      <c r="AL3" s="1186"/>
      <c r="AM3" s="352"/>
    </row>
    <row r="4" spans="1:39" ht="36" customHeight="1" x14ac:dyDescent="0.45">
      <c r="A4" s="347"/>
      <c r="B4" s="1187" t="str">
        <f>"以下３．の構成員は、"&amp;'はじめに（PC）'!D4&amp;"へ参加するとともに、活動組織の代表、役員を下記１．２．のとおり定めます。
"</f>
        <v xml:space="preserve">以下３．の構成員は、へ参加するとともに、活動組織の代表、役員を下記１．２．のとおり定めます。
</v>
      </c>
      <c r="C4" s="1187"/>
      <c r="D4" s="1187"/>
      <c r="E4" s="1187"/>
      <c r="F4" s="1187"/>
      <c r="G4" s="1187"/>
      <c r="H4" s="1187"/>
      <c r="I4" s="1187"/>
      <c r="J4" s="1187"/>
      <c r="K4" s="1187"/>
      <c r="L4" s="1187"/>
      <c r="M4" s="1187"/>
      <c r="N4" s="1187"/>
      <c r="O4" s="1187"/>
      <c r="P4" s="1187"/>
      <c r="Q4" s="1187"/>
      <c r="R4" s="1187"/>
      <c r="S4" s="1187"/>
      <c r="T4" s="1187"/>
      <c r="U4" s="1187"/>
      <c r="V4" s="1187"/>
      <c r="W4" s="347"/>
      <c r="X4" s="347"/>
      <c r="Y4" s="351"/>
      <c r="Z4" s="375" t="s">
        <v>820</v>
      </c>
      <c r="AA4" s="376" t="s">
        <v>821</v>
      </c>
      <c r="AB4" s="376" t="s">
        <v>822</v>
      </c>
      <c r="AC4" s="376" t="s">
        <v>823</v>
      </c>
      <c r="AD4" s="376" t="s">
        <v>824</v>
      </c>
      <c r="AE4" s="376" t="s">
        <v>825</v>
      </c>
      <c r="AF4" s="376" t="s">
        <v>826</v>
      </c>
      <c r="AG4" s="376" t="s">
        <v>827</v>
      </c>
      <c r="AH4" s="376" t="s">
        <v>828</v>
      </c>
      <c r="AI4" s="376" t="s">
        <v>829</v>
      </c>
      <c r="AJ4" s="376" t="s">
        <v>830</v>
      </c>
      <c r="AK4" s="376" t="s">
        <v>831</v>
      </c>
      <c r="AL4" s="376" t="s">
        <v>832</v>
      </c>
      <c r="AM4" s="353"/>
    </row>
    <row r="5" spans="1:39" ht="22.5" customHeight="1" x14ac:dyDescent="0.45">
      <c r="A5" s="354" t="s">
        <v>1156</v>
      </c>
      <c r="B5" s="373"/>
      <c r="C5" s="373"/>
      <c r="D5" s="373"/>
      <c r="E5" s="373"/>
      <c r="F5" s="373"/>
      <c r="G5" s="373"/>
      <c r="H5" s="373"/>
      <c r="I5" s="373"/>
      <c r="J5" s="373"/>
      <c r="K5" s="373"/>
      <c r="L5" s="373"/>
      <c r="M5" s="373"/>
      <c r="N5" s="373"/>
      <c r="O5" s="373"/>
      <c r="P5" s="373"/>
      <c r="Q5" s="373"/>
      <c r="R5" s="373"/>
      <c r="S5" s="373"/>
      <c r="T5" s="373"/>
      <c r="U5" s="373"/>
      <c r="V5" s="373"/>
      <c r="W5" s="347"/>
      <c r="X5" s="347"/>
      <c r="Y5" s="372" t="s">
        <v>1157</v>
      </c>
      <c r="Z5" s="377">
        <f>COUNTIF($B24:$D56,Z4)</f>
        <v>0</v>
      </c>
      <c r="AA5" s="377">
        <f t="shared" ref="AA5:AL5" si="0">COUNTIF($B24:$D56,AA4)</f>
        <v>0</v>
      </c>
      <c r="AB5" s="377">
        <f t="shared" si="0"/>
        <v>0</v>
      </c>
      <c r="AC5" s="377">
        <f t="shared" si="0"/>
        <v>0</v>
      </c>
      <c r="AD5" s="377">
        <f t="shared" si="0"/>
        <v>0</v>
      </c>
      <c r="AE5" s="377">
        <f t="shared" si="0"/>
        <v>0</v>
      </c>
      <c r="AF5" s="377">
        <f t="shared" si="0"/>
        <v>0</v>
      </c>
      <c r="AG5" s="377">
        <f t="shared" si="0"/>
        <v>0</v>
      </c>
      <c r="AH5" s="377">
        <f t="shared" si="0"/>
        <v>0</v>
      </c>
      <c r="AI5" s="377">
        <f t="shared" si="0"/>
        <v>0</v>
      </c>
      <c r="AJ5" s="377">
        <f t="shared" si="0"/>
        <v>0</v>
      </c>
      <c r="AK5" s="377">
        <f t="shared" si="0"/>
        <v>0</v>
      </c>
      <c r="AL5" s="377">
        <f t="shared" si="0"/>
        <v>0</v>
      </c>
      <c r="AM5" s="353"/>
    </row>
    <row r="6" spans="1:39" ht="12.95" customHeight="1" x14ac:dyDescent="0.45">
      <c r="A6" s="347"/>
      <c r="B6" s="1213" t="s">
        <v>1158</v>
      </c>
      <c r="C6" s="1208"/>
      <c r="D6" s="1209"/>
      <c r="E6" s="1207" t="s">
        <v>1159</v>
      </c>
      <c r="F6" s="1208"/>
      <c r="G6" s="1208"/>
      <c r="H6" s="1209"/>
      <c r="I6" s="1203" t="s">
        <v>93</v>
      </c>
      <c r="J6" s="1204"/>
      <c r="K6" s="1204"/>
      <c r="L6" s="1204"/>
      <c r="M6" s="1204"/>
      <c r="N6" s="1204"/>
      <c r="O6" s="1204"/>
      <c r="P6" s="1204"/>
      <c r="Q6" s="1204"/>
      <c r="R6" s="1204"/>
      <c r="S6" s="1205"/>
      <c r="T6" s="1205"/>
      <c r="U6" s="1205"/>
      <c r="V6" s="1206"/>
      <c r="W6" s="347"/>
      <c r="X6" s="347"/>
      <c r="Y6" s="347"/>
      <c r="Z6" s="347"/>
      <c r="AA6" s="347"/>
      <c r="AB6" s="347"/>
      <c r="AC6" s="347"/>
      <c r="AD6" s="347"/>
      <c r="AE6" s="347"/>
      <c r="AF6" s="347"/>
      <c r="AG6" s="347"/>
      <c r="AH6" s="347"/>
      <c r="AI6" s="347"/>
      <c r="AJ6" s="347"/>
      <c r="AK6" s="347"/>
      <c r="AL6" s="347"/>
      <c r="AM6" s="347"/>
    </row>
    <row r="7" spans="1:39" ht="12.95" customHeight="1" x14ac:dyDescent="0.45">
      <c r="A7" s="347"/>
      <c r="B7" s="1214"/>
      <c r="C7" s="1211"/>
      <c r="D7" s="1212"/>
      <c r="E7" s="1210"/>
      <c r="F7" s="1211"/>
      <c r="G7" s="1211"/>
      <c r="H7" s="1212"/>
      <c r="I7" s="1008"/>
      <c r="J7" s="1006"/>
      <c r="K7" s="1006"/>
      <c r="L7" s="1006"/>
      <c r="M7" s="1006"/>
      <c r="N7" s="1006"/>
      <c r="O7" s="1006"/>
      <c r="P7" s="1006"/>
      <c r="Q7" s="1006"/>
      <c r="R7" s="1007"/>
      <c r="S7" s="1219" t="s">
        <v>1386</v>
      </c>
      <c r="T7" s="1220"/>
      <c r="U7" s="1220"/>
      <c r="V7" s="1221"/>
      <c r="W7" s="347"/>
      <c r="X7" s="347"/>
      <c r="Y7" s="347"/>
      <c r="Z7" s="347"/>
      <c r="AA7" s="347"/>
      <c r="AB7" s="347"/>
      <c r="AC7" s="347"/>
      <c r="AD7" s="347"/>
      <c r="AE7" s="347"/>
      <c r="AF7" s="347"/>
      <c r="AG7" s="347"/>
      <c r="AH7" s="347"/>
      <c r="AI7" s="347"/>
      <c r="AJ7" s="347"/>
      <c r="AK7" s="347"/>
      <c r="AL7" s="347"/>
      <c r="AM7" s="347"/>
    </row>
    <row r="8" spans="1:39" ht="22.5" customHeight="1" x14ac:dyDescent="0.45">
      <c r="A8" s="347"/>
      <c r="B8" s="1188"/>
      <c r="C8" s="1189"/>
      <c r="D8" s="1190"/>
      <c r="E8" s="1191" t="str">
        <f>'はじめに（PC）'!D5&amp;""</f>
        <v/>
      </c>
      <c r="F8" s="1192"/>
      <c r="G8" s="1192"/>
      <c r="H8" s="1193"/>
      <c r="I8" s="1194" t="str">
        <f>'はじめに（PC）'!D6&amp;""</f>
        <v/>
      </c>
      <c r="J8" s="1195"/>
      <c r="K8" s="1195"/>
      <c r="L8" s="1195"/>
      <c r="M8" s="1195"/>
      <c r="N8" s="1195"/>
      <c r="O8" s="1195"/>
      <c r="P8" s="1195"/>
      <c r="Q8" s="1195"/>
      <c r="R8" s="1196"/>
      <c r="S8" s="1197"/>
      <c r="T8" s="1198"/>
      <c r="U8" s="1198"/>
      <c r="V8" s="1199"/>
      <c r="W8" s="347"/>
      <c r="X8" s="347"/>
      <c r="Y8" s="350"/>
      <c r="Z8" s="350"/>
      <c r="AA8" s="350"/>
      <c r="AB8" s="350"/>
      <c r="AC8" s="350"/>
      <c r="AD8" s="350"/>
      <c r="AE8" s="350"/>
      <c r="AF8" s="350"/>
      <c r="AG8" s="350"/>
      <c r="AH8" s="350"/>
      <c r="AI8" s="350"/>
      <c r="AJ8" s="350"/>
      <c r="AK8" s="350"/>
      <c r="AL8" s="350"/>
      <c r="AM8" s="350"/>
    </row>
    <row r="9" spans="1:39" ht="22.5" customHeight="1" x14ac:dyDescent="0.45">
      <c r="A9" s="354" t="s">
        <v>1160</v>
      </c>
      <c r="B9" s="355"/>
      <c r="C9" s="355"/>
      <c r="D9" s="350"/>
      <c r="E9" s="350"/>
      <c r="F9" s="350"/>
      <c r="G9" s="350"/>
      <c r="H9" s="350"/>
      <c r="I9" s="350"/>
      <c r="J9" s="350"/>
      <c r="K9" s="350"/>
      <c r="L9" s="350"/>
      <c r="M9" s="350"/>
      <c r="N9" s="350"/>
      <c r="O9" s="350"/>
      <c r="P9" s="350"/>
      <c r="Q9" s="350"/>
      <c r="R9" s="350"/>
      <c r="S9" s="350"/>
      <c r="T9" s="350"/>
      <c r="U9" s="350"/>
      <c r="V9" s="350"/>
      <c r="W9" s="350"/>
      <c r="X9" s="350"/>
      <c r="Y9" s="350"/>
      <c r="Z9" s="356"/>
      <c r="AA9" s="356"/>
      <c r="AB9" s="356"/>
      <c r="AC9" s="356"/>
      <c r="AD9" s="356"/>
      <c r="AE9" s="356"/>
      <c r="AF9" s="356"/>
      <c r="AG9" s="356"/>
      <c r="AH9" s="356"/>
      <c r="AI9" s="356"/>
      <c r="AJ9" s="356"/>
      <c r="AK9" s="356"/>
      <c r="AL9" s="356"/>
      <c r="AM9" s="350"/>
    </row>
    <row r="10" spans="1:39" ht="12.95" customHeight="1" x14ac:dyDescent="0.45">
      <c r="A10" s="350"/>
      <c r="B10" s="1213" t="s">
        <v>1158</v>
      </c>
      <c r="C10" s="1208"/>
      <c r="D10" s="1209"/>
      <c r="E10" s="1207" t="s">
        <v>1159</v>
      </c>
      <c r="F10" s="1208"/>
      <c r="G10" s="1208"/>
      <c r="H10" s="1209"/>
      <c r="I10" s="1203" t="s">
        <v>93</v>
      </c>
      <c r="J10" s="1204"/>
      <c r="K10" s="1204"/>
      <c r="L10" s="1204"/>
      <c r="M10" s="1204"/>
      <c r="N10" s="1204"/>
      <c r="O10" s="1204"/>
      <c r="P10" s="1204"/>
      <c r="Q10" s="1204"/>
      <c r="R10" s="1204"/>
      <c r="S10" s="1205"/>
      <c r="T10" s="1205"/>
      <c r="U10" s="1205"/>
      <c r="V10" s="1206"/>
      <c r="W10" s="350"/>
      <c r="X10" s="350"/>
      <c r="Y10" s="356"/>
      <c r="Z10" s="356"/>
      <c r="AA10" s="356"/>
      <c r="AB10" s="356"/>
      <c r="AC10" s="356"/>
      <c r="AD10" s="356"/>
      <c r="AE10" s="356"/>
      <c r="AF10" s="356"/>
      <c r="AG10" s="356"/>
      <c r="AH10" s="356"/>
      <c r="AI10" s="356"/>
      <c r="AJ10" s="356"/>
      <c r="AK10" s="356"/>
      <c r="AL10" s="356"/>
      <c r="AM10" s="356"/>
    </row>
    <row r="11" spans="1:39" ht="12.95" customHeight="1" x14ac:dyDescent="0.45">
      <c r="A11" s="350"/>
      <c r="B11" s="1218"/>
      <c r="C11" s="1216"/>
      <c r="D11" s="1217"/>
      <c r="E11" s="1215"/>
      <c r="F11" s="1216"/>
      <c r="G11" s="1216"/>
      <c r="H11" s="1217"/>
      <c r="I11" s="1009"/>
      <c r="J11" s="1010"/>
      <c r="K11" s="1010"/>
      <c r="L11" s="1010"/>
      <c r="M11" s="1010"/>
      <c r="N11" s="1010"/>
      <c r="O11" s="1010"/>
      <c r="P11" s="1010"/>
      <c r="Q11" s="1010"/>
      <c r="R11" s="1011"/>
      <c r="S11" s="1219" t="s">
        <v>1386</v>
      </c>
      <c r="T11" s="1220"/>
      <c r="U11" s="1220"/>
      <c r="V11" s="1221"/>
      <c r="W11" s="350"/>
      <c r="X11" s="350"/>
      <c r="Y11" s="356"/>
      <c r="Z11" s="356"/>
      <c r="AA11" s="356"/>
      <c r="AB11" s="356"/>
      <c r="AC11" s="356"/>
      <c r="AD11" s="356"/>
      <c r="AE11" s="356"/>
      <c r="AF11" s="356"/>
      <c r="AG11" s="356"/>
      <c r="AH11" s="356"/>
      <c r="AI11" s="356"/>
      <c r="AJ11" s="356"/>
      <c r="AK11" s="356"/>
      <c r="AL11" s="356"/>
      <c r="AM11" s="356"/>
    </row>
    <row r="12" spans="1:39" ht="22.5" customHeight="1" x14ac:dyDescent="0.45">
      <c r="A12" s="356"/>
      <c r="B12" s="1222"/>
      <c r="C12" s="1223"/>
      <c r="D12" s="1224"/>
      <c r="E12" s="1225"/>
      <c r="F12" s="1223"/>
      <c r="G12" s="1223"/>
      <c r="H12" s="1224"/>
      <c r="I12" s="1232"/>
      <c r="J12" s="1233"/>
      <c r="K12" s="1233"/>
      <c r="L12" s="1233"/>
      <c r="M12" s="1233"/>
      <c r="N12" s="1233"/>
      <c r="O12" s="1233"/>
      <c r="P12" s="1233"/>
      <c r="Q12" s="1233"/>
      <c r="R12" s="1234"/>
      <c r="S12" s="1229"/>
      <c r="T12" s="1230"/>
      <c r="U12" s="1230"/>
      <c r="V12" s="1231"/>
      <c r="W12" s="356"/>
      <c r="X12" s="356"/>
      <c r="Y12" s="356"/>
      <c r="Z12" s="356"/>
      <c r="AA12" s="356"/>
      <c r="AB12" s="356"/>
      <c r="AC12" s="356"/>
      <c r="AD12" s="356"/>
      <c r="AE12" s="356"/>
      <c r="AF12" s="356"/>
      <c r="AG12" s="356"/>
      <c r="AH12" s="356"/>
      <c r="AI12" s="356"/>
      <c r="AJ12" s="356"/>
      <c r="AK12" s="356"/>
      <c r="AL12" s="356"/>
      <c r="AM12" s="356"/>
    </row>
    <row r="13" spans="1:39" ht="22.5" customHeight="1" x14ac:dyDescent="0.45">
      <c r="A13" s="356"/>
      <c r="B13" s="1222"/>
      <c r="C13" s="1223"/>
      <c r="D13" s="1224"/>
      <c r="E13" s="1225"/>
      <c r="F13" s="1223"/>
      <c r="G13" s="1223"/>
      <c r="H13" s="1224"/>
      <c r="I13" s="1232"/>
      <c r="J13" s="1233"/>
      <c r="K13" s="1233"/>
      <c r="L13" s="1233"/>
      <c r="M13" s="1233"/>
      <c r="N13" s="1233"/>
      <c r="O13" s="1233"/>
      <c r="P13" s="1233"/>
      <c r="Q13" s="1233"/>
      <c r="R13" s="1234"/>
      <c r="S13" s="1229"/>
      <c r="T13" s="1230"/>
      <c r="U13" s="1230"/>
      <c r="V13" s="1231"/>
      <c r="W13" s="356"/>
      <c r="X13" s="356"/>
      <c r="Y13" s="356"/>
      <c r="Z13" s="356"/>
      <c r="AA13" s="356"/>
      <c r="AB13" s="356"/>
      <c r="AC13" s="356"/>
      <c r="AD13" s="356"/>
      <c r="AE13" s="356"/>
      <c r="AF13" s="356"/>
      <c r="AG13" s="356"/>
      <c r="AH13" s="356"/>
      <c r="AI13" s="356"/>
      <c r="AJ13" s="356"/>
      <c r="AK13" s="356"/>
      <c r="AL13" s="356"/>
      <c r="AM13" s="356"/>
    </row>
    <row r="14" spans="1:39" ht="22.5" customHeight="1" x14ac:dyDescent="0.45">
      <c r="A14" s="356"/>
      <c r="B14" s="1222"/>
      <c r="C14" s="1223"/>
      <c r="D14" s="1224"/>
      <c r="E14" s="1225"/>
      <c r="F14" s="1223"/>
      <c r="G14" s="1223"/>
      <c r="H14" s="1224"/>
      <c r="I14" s="1232"/>
      <c r="J14" s="1233"/>
      <c r="K14" s="1233"/>
      <c r="L14" s="1233"/>
      <c r="M14" s="1233"/>
      <c r="N14" s="1233"/>
      <c r="O14" s="1233"/>
      <c r="P14" s="1233"/>
      <c r="Q14" s="1233"/>
      <c r="R14" s="1234"/>
      <c r="S14" s="1229"/>
      <c r="T14" s="1230"/>
      <c r="U14" s="1230"/>
      <c r="V14" s="1231"/>
      <c r="W14" s="356"/>
      <c r="X14" s="356"/>
      <c r="Y14" s="356"/>
      <c r="Z14" s="356"/>
      <c r="AA14" s="356"/>
      <c r="AB14" s="356"/>
      <c r="AC14" s="356"/>
      <c r="AD14" s="356"/>
      <c r="AE14" s="356"/>
      <c r="AF14" s="356"/>
      <c r="AG14" s="356"/>
      <c r="AH14" s="356"/>
      <c r="AI14" s="356"/>
      <c r="AJ14" s="356"/>
      <c r="AK14" s="356"/>
      <c r="AL14" s="356"/>
      <c r="AM14" s="356"/>
    </row>
    <row r="15" spans="1:39" ht="22.5" customHeight="1" x14ac:dyDescent="0.45">
      <c r="A15" s="356"/>
      <c r="B15" s="1222"/>
      <c r="C15" s="1223"/>
      <c r="D15" s="1224"/>
      <c r="E15" s="1225"/>
      <c r="F15" s="1223"/>
      <c r="G15" s="1223"/>
      <c r="H15" s="1224"/>
      <c r="I15" s="1226"/>
      <c r="J15" s="1227"/>
      <c r="K15" s="1227"/>
      <c r="L15" s="1227"/>
      <c r="M15" s="1227"/>
      <c r="N15" s="1227"/>
      <c r="O15" s="1227"/>
      <c r="P15" s="1227"/>
      <c r="Q15" s="1227"/>
      <c r="R15" s="1228"/>
      <c r="S15" s="1229"/>
      <c r="T15" s="1230"/>
      <c r="U15" s="1230"/>
      <c r="V15" s="1231"/>
      <c r="W15" s="356"/>
      <c r="X15" s="356"/>
      <c r="Y15" s="356"/>
      <c r="Z15" s="356"/>
      <c r="AA15" s="356"/>
      <c r="AB15" s="356"/>
      <c r="AC15" s="356"/>
      <c r="AD15" s="356"/>
      <c r="AE15" s="356"/>
      <c r="AF15" s="356"/>
      <c r="AG15" s="356"/>
      <c r="AH15" s="356"/>
      <c r="AI15" s="356"/>
      <c r="AJ15" s="356"/>
      <c r="AK15" s="356"/>
      <c r="AL15" s="356"/>
      <c r="AM15" s="356"/>
    </row>
    <row r="16" spans="1:39" ht="22.5" customHeight="1" x14ac:dyDescent="0.45">
      <c r="A16" s="356"/>
      <c r="B16" s="1240"/>
      <c r="C16" s="1241"/>
      <c r="D16" s="1241"/>
      <c r="E16" s="1241"/>
      <c r="F16" s="1241"/>
      <c r="G16" s="1241"/>
      <c r="H16" s="1241"/>
      <c r="I16" s="1242"/>
      <c r="J16" s="1242"/>
      <c r="K16" s="1242"/>
      <c r="L16" s="1242"/>
      <c r="M16" s="1242"/>
      <c r="N16" s="1242"/>
      <c r="O16" s="1242"/>
      <c r="P16" s="1242"/>
      <c r="Q16" s="1242"/>
      <c r="R16" s="1242"/>
      <c r="S16" s="1243"/>
      <c r="T16" s="1243"/>
      <c r="U16" s="1243"/>
      <c r="V16" s="1244"/>
      <c r="W16" s="356"/>
      <c r="X16" s="356"/>
      <c r="Y16" s="350"/>
      <c r="Z16" s="350"/>
      <c r="AA16" s="350"/>
      <c r="AB16" s="350"/>
      <c r="AC16" s="350"/>
      <c r="AD16" s="350"/>
      <c r="AE16" s="350"/>
      <c r="AF16" s="350"/>
      <c r="AG16" s="350"/>
      <c r="AH16" s="350"/>
      <c r="AI16" s="350"/>
      <c r="AJ16" s="350"/>
      <c r="AK16" s="350"/>
      <c r="AL16" s="350"/>
      <c r="AM16" s="350"/>
    </row>
    <row r="17" spans="1:39" ht="22.5" customHeight="1" x14ac:dyDescent="0.45">
      <c r="A17" s="354" t="s">
        <v>1161</v>
      </c>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47"/>
      <c r="Z17" s="347"/>
      <c r="AA17" s="347"/>
      <c r="AB17" s="347"/>
      <c r="AC17" s="347"/>
      <c r="AD17" s="347"/>
      <c r="AE17" s="347"/>
      <c r="AF17" s="347"/>
      <c r="AG17" s="347"/>
      <c r="AH17" s="347"/>
      <c r="AI17" s="347"/>
      <c r="AJ17" s="347"/>
      <c r="AK17" s="347"/>
      <c r="AL17" s="347"/>
      <c r="AM17" s="347"/>
    </row>
    <row r="18" spans="1:39" ht="22.5" customHeight="1" x14ac:dyDescent="0.45">
      <c r="A18" s="354"/>
      <c r="B18" s="1245" t="s">
        <v>1162</v>
      </c>
      <c r="C18" s="1246"/>
      <c r="D18" s="1246"/>
      <c r="E18" s="1246"/>
      <c r="F18" s="1246"/>
      <c r="G18" s="1246"/>
      <c r="H18" s="1246"/>
      <c r="I18" s="1246"/>
      <c r="J18" s="1246"/>
      <c r="K18" s="1246"/>
      <c r="L18" s="1246"/>
      <c r="M18" s="1246"/>
      <c r="N18" s="1246"/>
      <c r="O18" s="1246"/>
      <c r="P18" s="1246"/>
      <c r="Q18" s="1246"/>
      <c r="R18" s="1246"/>
      <c r="S18" s="1246"/>
      <c r="T18" s="1246"/>
      <c r="U18" s="1246"/>
      <c r="V18" s="1246"/>
      <c r="W18" s="350"/>
      <c r="X18" s="350"/>
      <c r="Y18" s="347"/>
      <c r="Z18" s="347"/>
      <c r="AA18" s="347"/>
      <c r="AB18" s="347"/>
      <c r="AC18" s="347"/>
      <c r="AD18" s="347"/>
      <c r="AE18" s="347"/>
      <c r="AF18" s="347"/>
      <c r="AG18" s="347"/>
      <c r="AH18" s="347"/>
      <c r="AI18" s="347"/>
      <c r="AJ18" s="347"/>
      <c r="AK18" s="347"/>
      <c r="AL18" s="347"/>
      <c r="AM18" s="347"/>
    </row>
    <row r="19" spans="1:39" ht="22.5" customHeight="1" x14ac:dyDescent="0.45">
      <c r="A19" s="354"/>
      <c r="B19" s="357" t="s">
        <v>1163</v>
      </c>
      <c r="C19" s="357"/>
      <c r="D19" s="357"/>
      <c r="E19" s="357"/>
      <c r="F19" s="357"/>
      <c r="G19" s="357"/>
      <c r="H19" s="357"/>
      <c r="I19" s="357"/>
      <c r="J19" s="357"/>
      <c r="K19" s="357"/>
      <c r="L19" s="357"/>
      <c r="M19" s="357"/>
      <c r="N19" s="357"/>
      <c r="O19" s="357"/>
      <c r="P19" s="357"/>
      <c r="Q19" s="357"/>
      <c r="R19" s="357"/>
      <c r="S19" s="357"/>
      <c r="T19" s="357"/>
      <c r="U19" s="357"/>
      <c r="V19" s="357"/>
      <c r="W19" s="350"/>
      <c r="X19" s="350"/>
      <c r="Y19" s="347"/>
      <c r="Z19" s="347"/>
      <c r="AA19" s="347"/>
      <c r="AB19" s="347"/>
      <c r="AC19" s="347"/>
      <c r="AD19" s="347"/>
      <c r="AE19" s="347"/>
      <c r="AF19" s="347"/>
      <c r="AG19" s="347"/>
      <c r="AH19" s="347"/>
      <c r="AI19" s="347"/>
      <c r="AJ19" s="347"/>
      <c r="AK19" s="347"/>
      <c r="AL19" s="347"/>
      <c r="AM19" s="347"/>
    </row>
    <row r="20" spans="1:39" ht="22.5" customHeight="1" x14ac:dyDescent="0.45">
      <c r="A20" s="347" t="s">
        <v>1164</v>
      </c>
      <c r="B20" s="358"/>
      <c r="C20" s="347"/>
      <c r="D20" s="347"/>
      <c r="E20" s="347"/>
      <c r="F20" s="347"/>
      <c r="G20" s="347"/>
      <c r="H20" s="347"/>
      <c r="I20" s="359"/>
      <c r="J20" s="347"/>
      <c r="K20" s="360"/>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row>
    <row r="21" spans="1:39" ht="37.5" customHeight="1" x14ac:dyDescent="0.45">
      <c r="A21" s="356"/>
      <c r="B21" s="1247" t="s">
        <v>1165</v>
      </c>
      <c r="C21" s="1247"/>
      <c r="D21" s="1247"/>
      <c r="E21" s="1247"/>
      <c r="F21" s="1247"/>
      <c r="G21" s="1247"/>
      <c r="H21" s="1247"/>
      <c r="I21" s="1247"/>
      <c r="J21" s="1247"/>
      <c r="K21" s="1247"/>
      <c r="L21" s="1247"/>
      <c r="M21" s="1247"/>
      <c r="N21" s="1247"/>
      <c r="O21" s="1247"/>
      <c r="P21" s="1247"/>
      <c r="Q21" s="1247"/>
      <c r="R21" s="1247"/>
      <c r="S21" s="1247"/>
      <c r="T21" s="1247"/>
      <c r="U21" s="1247"/>
      <c r="V21" s="1247"/>
      <c r="W21" s="347"/>
      <c r="X21" s="347"/>
      <c r="Y21" s="350"/>
      <c r="Z21" s="350"/>
      <c r="AA21" s="350"/>
      <c r="AB21" s="350"/>
      <c r="AC21" s="350"/>
      <c r="AD21" s="350"/>
      <c r="AE21" s="350"/>
      <c r="AF21" s="350"/>
      <c r="AG21" s="350"/>
      <c r="AH21" s="350"/>
      <c r="AI21" s="350"/>
      <c r="AJ21" s="350"/>
      <c r="AK21" s="350"/>
      <c r="AL21" s="350"/>
      <c r="AM21" s="350"/>
    </row>
    <row r="22" spans="1:39" ht="12.95" customHeight="1" x14ac:dyDescent="0.45">
      <c r="A22" s="350"/>
      <c r="B22" s="1213" t="s">
        <v>1166</v>
      </c>
      <c r="C22" s="1208"/>
      <c r="D22" s="1209"/>
      <c r="E22" s="1207" t="s">
        <v>1159</v>
      </c>
      <c r="F22" s="1208"/>
      <c r="G22" s="1208"/>
      <c r="H22" s="1209"/>
      <c r="I22" s="1203" t="s">
        <v>93</v>
      </c>
      <c r="J22" s="1204"/>
      <c r="K22" s="1204"/>
      <c r="L22" s="1204"/>
      <c r="M22" s="1204"/>
      <c r="N22" s="1204"/>
      <c r="O22" s="1204"/>
      <c r="P22" s="1204"/>
      <c r="Q22" s="1204"/>
      <c r="R22" s="1204"/>
      <c r="S22" s="1205"/>
      <c r="T22" s="1205"/>
      <c r="U22" s="1205"/>
      <c r="V22" s="1206"/>
      <c r="W22" s="350"/>
      <c r="X22" s="350"/>
      <c r="Y22" s="356"/>
      <c r="Z22" s="356"/>
      <c r="AA22" s="356"/>
      <c r="AB22" s="356"/>
      <c r="AC22" s="356"/>
      <c r="AD22" s="356"/>
      <c r="AE22" s="356"/>
      <c r="AF22" s="356"/>
      <c r="AG22" s="356"/>
      <c r="AH22" s="356"/>
      <c r="AI22" s="356"/>
      <c r="AJ22" s="356"/>
      <c r="AK22" s="356"/>
      <c r="AL22" s="356"/>
      <c r="AM22" s="356"/>
    </row>
    <row r="23" spans="1:39" ht="12.95" customHeight="1" x14ac:dyDescent="0.45">
      <c r="A23" s="350"/>
      <c r="B23" s="1218"/>
      <c r="C23" s="1216"/>
      <c r="D23" s="1217"/>
      <c r="E23" s="1215"/>
      <c r="F23" s="1216"/>
      <c r="G23" s="1216"/>
      <c r="H23" s="1217"/>
      <c r="I23" s="1009"/>
      <c r="J23" s="1010"/>
      <c r="K23" s="1010"/>
      <c r="L23" s="1010"/>
      <c r="M23" s="1010"/>
      <c r="N23" s="1010"/>
      <c r="O23" s="1010"/>
      <c r="P23" s="1010"/>
      <c r="Q23" s="1010"/>
      <c r="R23" s="1011"/>
      <c r="S23" s="1219" t="s">
        <v>1386</v>
      </c>
      <c r="T23" s="1220"/>
      <c r="U23" s="1220"/>
      <c r="V23" s="1221"/>
      <c r="W23" s="350"/>
      <c r="X23" s="350"/>
      <c r="Y23" s="356"/>
      <c r="Z23" s="356"/>
      <c r="AA23" s="356"/>
      <c r="AB23" s="356"/>
      <c r="AC23" s="356"/>
      <c r="AD23" s="356"/>
      <c r="AE23" s="356"/>
      <c r="AF23" s="356"/>
      <c r="AG23" s="356"/>
      <c r="AH23" s="356"/>
      <c r="AI23" s="356"/>
      <c r="AJ23" s="356"/>
      <c r="AK23" s="356"/>
      <c r="AL23" s="356"/>
      <c r="AM23" s="356"/>
    </row>
    <row r="24" spans="1:39" ht="22.5" customHeight="1" x14ac:dyDescent="0.45">
      <c r="A24" s="356"/>
      <c r="B24" s="1235"/>
      <c r="C24" s="1236"/>
      <c r="D24" s="1236"/>
      <c r="E24" s="1237"/>
      <c r="F24" s="1237"/>
      <c r="G24" s="1237"/>
      <c r="H24" s="1237"/>
      <c r="I24" s="1232"/>
      <c r="J24" s="1233"/>
      <c r="K24" s="1233"/>
      <c r="L24" s="1233"/>
      <c r="M24" s="1233"/>
      <c r="N24" s="1233"/>
      <c r="O24" s="1233"/>
      <c r="P24" s="1233"/>
      <c r="Q24" s="1233"/>
      <c r="R24" s="1234"/>
      <c r="S24" s="1238"/>
      <c r="T24" s="1238"/>
      <c r="U24" s="1238"/>
      <c r="V24" s="1239"/>
      <c r="W24" s="356"/>
      <c r="X24" s="356"/>
      <c r="Y24" s="356"/>
      <c r="Z24" s="356"/>
      <c r="AA24" s="356"/>
      <c r="AB24" s="356"/>
      <c r="AC24" s="356"/>
      <c r="AD24" s="356"/>
      <c r="AE24" s="356"/>
      <c r="AF24" s="356"/>
      <c r="AG24" s="356"/>
      <c r="AH24" s="356"/>
      <c r="AI24" s="356"/>
      <c r="AJ24" s="356"/>
      <c r="AK24" s="356"/>
      <c r="AL24" s="356"/>
      <c r="AM24" s="356"/>
    </row>
    <row r="25" spans="1:39" ht="22.5" customHeight="1" x14ac:dyDescent="0.45">
      <c r="A25" s="361"/>
      <c r="B25" s="1235"/>
      <c r="C25" s="1236"/>
      <c r="D25" s="1236"/>
      <c r="E25" s="1237"/>
      <c r="F25" s="1237"/>
      <c r="G25" s="1237"/>
      <c r="H25" s="1237"/>
      <c r="I25" s="1232"/>
      <c r="J25" s="1233"/>
      <c r="K25" s="1233"/>
      <c r="L25" s="1233"/>
      <c r="M25" s="1233"/>
      <c r="N25" s="1233"/>
      <c r="O25" s="1233"/>
      <c r="P25" s="1233"/>
      <c r="Q25" s="1233"/>
      <c r="R25" s="1234"/>
      <c r="S25" s="1238"/>
      <c r="T25" s="1238"/>
      <c r="U25" s="1238"/>
      <c r="V25" s="1239"/>
      <c r="W25" s="361"/>
      <c r="X25" s="361"/>
      <c r="Y25" s="361"/>
      <c r="Z25" s="361"/>
      <c r="AA25" s="361"/>
      <c r="AB25" s="361"/>
      <c r="AC25" s="361"/>
      <c r="AD25" s="361"/>
      <c r="AE25" s="361"/>
      <c r="AF25" s="361"/>
      <c r="AG25" s="361"/>
      <c r="AH25" s="361"/>
      <c r="AI25" s="361"/>
      <c r="AJ25" s="361"/>
      <c r="AK25" s="361"/>
      <c r="AL25" s="361"/>
      <c r="AM25" s="361"/>
    </row>
    <row r="26" spans="1:39" ht="22.5" customHeight="1" x14ac:dyDescent="0.45">
      <c r="A26" s="356"/>
      <c r="B26" s="1235"/>
      <c r="C26" s="1236"/>
      <c r="D26" s="1236"/>
      <c r="E26" s="1237"/>
      <c r="F26" s="1237"/>
      <c r="G26" s="1237"/>
      <c r="H26" s="1237"/>
      <c r="I26" s="1232"/>
      <c r="J26" s="1233"/>
      <c r="K26" s="1233"/>
      <c r="L26" s="1233"/>
      <c r="M26" s="1233"/>
      <c r="N26" s="1233"/>
      <c r="O26" s="1233"/>
      <c r="P26" s="1233"/>
      <c r="Q26" s="1233"/>
      <c r="R26" s="1234"/>
      <c r="S26" s="1248"/>
      <c r="T26" s="1248"/>
      <c r="U26" s="1248"/>
      <c r="V26" s="1249"/>
      <c r="W26" s="356"/>
      <c r="X26" s="356"/>
      <c r="Y26" s="347"/>
      <c r="Z26" s="347"/>
      <c r="AA26" s="347"/>
      <c r="AB26" s="347"/>
      <c r="AC26" s="347"/>
      <c r="AD26" s="347"/>
      <c r="AE26" s="347"/>
      <c r="AF26" s="347"/>
      <c r="AG26" s="347"/>
      <c r="AH26" s="347"/>
      <c r="AI26" s="347"/>
      <c r="AJ26" s="347"/>
      <c r="AK26" s="347"/>
      <c r="AL26" s="347"/>
      <c r="AM26" s="347"/>
    </row>
    <row r="27" spans="1:39" ht="22.5" customHeight="1" x14ac:dyDescent="0.45">
      <c r="A27" s="356"/>
      <c r="B27" s="1250"/>
      <c r="C27" s="1250"/>
      <c r="D27" s="1250"/>
      <c r="E27" s="1251" t="s">
        <v>448</v>
      </c>
      <c r="F27" s="1251"/>
      <c r="G27" s="1251"/>
      <c r="H27" s="1251"/>
      <c r="I27" s="1251"/>
      <c r="J27" s="1251"/>
      <c r="K27" s="1251"/>
      <c r="L27" s="1251"/>
      <c r="M27" s="1251"/>
      <c r="N27" s="1251"/>
      <c r="O27" s="1251"/>
      <c r="P27" s="1251"/>
      <c r="Q27" s="1251"/>
      <c r="R27" s="1251"/>
      <c r="S27" s="1252"/>
      <c r="T27" s="1252"/>
      <c r="U27" s="1252"/>
      <c r="V27" s="1252"/>
      <c r="W27" s="356"/>
      <c r="X27" s="356"/>
      <c r="Y27" s="347"/>
      <c r="Z27" s="347"/>
      <c r="AA27" s="347"/>
      <c r="AB27" s="347"/>
      <c r="AC27" s="347"/>
      <c r="AD27" s="347"/>
      <c r="AE27" s="347"/>
      <c r="AF27" s="347"/>
      <c r="AG27" s="347"/>
      <c r="AH27" s="347"/>
      <c r="AI27" s="347"/>
      <c r="AJ27" s="347"/>
      <c r="AK27" s="347"/>
      <c r="AL27" s="347"/>
      <c r="AM27" s="347"/>
    </row>
    <row r="28" spans="1:39" ht="22.5" customHeight="1" x14ac:dyDescent="0.45">
      <c r="A28" s="356"/>
      <c r="B28" s="350" t="s">
        <v>1167</v>
      </c>
      <c r="C28" s="358"/>
      <c r="D28" s="347"/>
      <c r="E28" s="347"/>
      <c r="F28" s="347"/>
      <c r="G28" s="347"/>
      <c r="H28" s="347"/>
      <c r="I28" s="347"/>
      <c r="J28" s="347"/>
      <c r="K28" s="347"/>
      <c r="L28" s="347"/>
      <c r="M28" s="347"/>
      <c r="N28" s="347"/>
      <c r="O28" s="347"/>
      <c r="P28" s="347"/>
      <c r="Q28" s="347"/>
      <c r="R28" s="347"/>
      <c r="S28" s="347"/>
      <c r="T28" s="347"/>
      <c r="U28" s="362"/>
      <c r="V28" s="363"/>
      <c r="W28" s="347"/>
      <c r="X28" s="347"/>
      <c r="Y28" s="350"/>
      <c r="Z28" s="350"/>
      <c r="AA28" s="350"/>
      <c r="AB28" s="350"/>
      <c r="AC28" s="350"/>
      <c r="AD28" s="350"/>
      <c r="AE28" s="350"/>
      <c r="AF28" s="350"/>
      <c r="AG28" s="350"/>
      <c r="AH28" s="350"/>
      <c r="AI28" s="350"/>
      <c r="AJ28" s="350"/>
      <c r="AK28" s="350"/>
      <c r="AL28" s="350"/>
      <c r="AM28" s="350"/>
    </row>
    <row r="29" spans="1:39" ht="12.95" customHeight="1" x14ac:dyDescent="0.45">
      <c r="A29" s="350"/>
      <c r="B29" s="1213" t="s">
        <v>1166</v>
      </c>
      <c r="C29" s="1208"/>
      <c r="D29" s="1209"/>
      <c r="E29" s="1207" t="s">
        <v>1159</v>
      </c>
      <c r="F29" s="1208"/>
      <c r="G29" s="1208"/>
      <c r="H29" s="1209"/>
      <c r="I29" s="1203" t="s">
        <v>93</v>
      </c>
      <c r="J29" s="1204"/>
      <c r="K29" s="1204"/>
      <c r="L29" s="1204"/>
      <c r="M29" s="1204"/>
      <c r="N29" s="1204"/>
      <c r="O29" s="1204"/>
      <c r="P29" s="1204"/>
      <c r="Q29" s="1204"/>
      <c r="R29" s="1204"/>
      <c r="S29" s="1205"/>
      <c r="T29" s="1205"/>
      <c r="U29" s="1205"/>
      <c r="V29" s="1206"/>
      <c r="W29" s="350"/>
      <c r="X29" s="350"/>
      <c r="Y29" s="356"/>
      <c r="Z29" s="356"/>
      <c r="AA29" s="356"/>
      <c r="AB29" s="356"/>
      <c r="AC29" s="356"/>
      <c r="AD29" s="356"/>
      <c r="AE29" s="356"/>
      <c r="AF29" s="356"/>
      <c r="AG29" s="356"/>
      <c r="AH29" s="356"/>
      <c r="AI29" s="356"/>
      <c r="AJ29" s="356"/>
      <c r="AK29" s="356"/>
      <c r="AL29" s="356"/>
      <c r="AM29" s="356"/>
    </row>
    <row r="30" spans="1:39" ht="12.95" customHeight="1" x14ac:dyDescent="0.45">
      <c r="A30" s="350"/>
      <c r="B30" s="1218"/>
      <c r="C30" s="1216"/>
      <c r="D30" s="1217"/>
      <c r="E30" s="1215"/>
      <c r="F30" s="1216"/>
      <c r="G30" s="1216"/>
      <c r="H30" s="1217"/>
      <c r="I30" s="1009"/>
      <c r="J30" s="1010"/>
      <c r="K30" s="1010"/>
      <c r="L30" s="1010"/>
      <c r="M30" s="1010"/>
      <c r="N30" s="1010"/>
      <c r="O30" s="1010"/>
      <c r="P30" s="1010"/>
      <c r="Q30" s="1010"/>
      <c r="R30" s="1011"/>
      <c r="S30" s="1219" t="s">
        <v>1386</v>
      </c>
      <c r="T30" s="1220"/>
      <c r="U30" s="1220"/>
      <c r="V30" s="1221"/>
      <c r="W30" s="350"/>
      <c r="X30" s="350"/>
      <c r="Y30" s="356"/>
      <c r="Z30" s="356"/>
      <c r="AA30" s="356"/>
      <c r="AB30" s="356"/>
      <c r="AC30" s="356"/>
      <c r="AD30" s="356"/>
      <c r="AE30" s="356"/>
      <c r="AF30" s="356"/>
      <c r="AG30" s="356"/>
      <c r="AH30" s="356"/>
      <c r="AI30" s="356"/>
      <c r="AJ30" s="356"/>
      <c r="AK30" s="356"/>
      <c r="AL30" s="356"/>
      <c r="AM30" s="356"/>
    </row>
    <row r="31" spans="1:39" ht="22.5" customHeight="1" x14ac:dyDescent="0.45">
      <c r="A31" s="361"/>
      <c r="B31" s="1235"/>
      <c r="C31" s="1236"/>
      <c r="D31" s="1236"/>
      <c r="E31" s="1237"/>
      <c r="F31" s="1237"/>
      <c r="G31" s="1237"/>
      <c r="H31" s="1237"/>
      <c r="I31" s="1232"/>
      <c r="J31" s="1233"/>
      <c r="K31" s="1233"/>
      <c r="L31" s="1233"/>
      <c r="M31" s="1233"/>
      <c r="N31" s="1233"/>
      <c r="O31" s="1233"/>
      <c r="P31" s="1233"/>
      <c r="Q31" s="1233"/>
      <c r="R31" s="1234"/>
      <c r="S31" s="1238"/>
      <c r="T31" s="1238"/>
      <c r="U31" s="1238"/>
      <c r="V31" s="1239"/>
      <c r="W31" s="361"/>
      <c r="X31" s="361"/>
      <c r="Y31" s="361"/>
      <c r="Z31" s="361"/>
      <c r="AA31" s="361"/>
      <c r="AB31" s="361"/>
      <c r="AC31" s="361"/>
      <c r="AD31" s="361"/>
      <c r="AE31" s="361"/>
      <c r="AF31" s="361"/>
      <c r="AG31" s="361"/>
      <c r="AH31" s="361"/>
      <c r="AI31" s="361"/>
      <c r="AJ31" s="361"/>
      <c r="AK31" s="361"/>
      <c r="AL31" s="361"/>
      <c r="AM31" s="361"/>
    </row>
    <row r="32" spans="1:39" ht="22.5" customHeight="1" x14ac:dyDescent="0.45">
      <c r="A32" s="361"/>
      <c r="B32" s="1235"/>
      <c r="C32" s="1236"/>
      <c r="D32" s="1236"/>
      <c r="E32" s="1237"/>
      <c r="F32" s="1237"/>
      <c r="G32" s="1237"/>
      <c r="H32" s="1237"/>
      <c r="I32" s="1232"/>
      <c r="J32" s="1233"/>
      <c r="K32" s="1233"/>
      <c r="L32" s="1233"/>
      <c r="M32" s="1233"/>
      <c r="N32" s="1233"/>
      <c r="O32" s="1233"/>
      <c r="P32" s="1233"/>
      <c r="Q32" s="1233"/>
      <c r="R32" s="1234"/>
      <c r="S32" s="1238"/>
      <c r="T32" s="1238"/>
      <c r="U32" s="1238"/>
      <c r="V32" s="1239"/>
      <c r="W32" s="361"/>
      <c r="X32" s="361"/>
      <c r="Y32" s="361"/>
      <c r="Z32" s="361"/>
      <c r="AA32" s="361"/>
      <c r="AB32" s="361"/>
      <c r="AC32" s="361"/>
      <c r="AD32" s="361"/>
      <c r="AE32" s="361"/>
      <c r="AF32" s="361"/>
      <c r="AG32" s="361"/>
      <c r="AH32" s="361"/>
      <c r="AI32" s="361"/>
      <c r="AJ32" s="361"/>
      <c r="AK32" s="361"/>
      <c r="AL32" s="361"/>
      <c r="AM32" s="361"/>
    </row>
    <row r="33" spans="1:39" ht="22.5" customHeight="1" x14ac:dyDescent="0.45">
      <c r="A33" s="361"/>
      <c r="B33" s="1235"/>
      <c r="C33" s="1236"/>
      <c r="D33" s="1236"/>
      <c r="E33" s="1241"/>
      <c r="F33" s="1241"/>
      <c r="G33" s="1241"/>
      <c r="H33" s="1241"/>
      <c r="I33" s="1232"/>
      <c r="J33" s="1233"/>
      <c r="K33" s="1233"/>
      <c r="L33" s="1233"/>
      <c r="M33" s="1233"/>
      <c r="N33" s="1233"/>
      <c r="O33" s="1233"/>
      <c r="P33" s="1233"/>
      <c r="Q33" s="1233"/>
      <c r="R33" s="1234"/>
      <c r="S33" s="1248"/>
      <c r="T33" s="1248"/>
      <c r="U33" s="1248"/>
      <c r="V33" s="1249"/>
      <c r="W33" s="361"/>
      <c r="X33" s="361"/>
      <c r="Y33" s="347"/>
      <c r="Z33" s="347"/>
      <c r="AA33" s="347"/>
      <c r="AB33" s="347"/>
      <c r="AC33" s="347"/>
      <c r="AD33" s="347"/>
      <c r="AE33" s="347"/>
      <c r="AF33" s="347"/>
      <c r="AG33" s="347"/>
      <c r="AH33" s="347"/>
      <c r="AI33" s="347"/>
      <c r="AJ33" s="347"/>
      <c r="AK33" s="347"/>
      <c r="AL33" s="347"/>
      <c r="AM33" s="347"/>
    </row>
    <row r="34" spans="1:39" ht="22.5" customHeight="1" x14ac:dyDescent="0.45">
      <c r="A34" s="361"/>
      <c r="B34" s="1250"/>
      <c r="C34" s="1250"/>
      <c r="D34" s="1250"/>
      <c r="E34" s="1253" t="s">
        <v>448</v>
      </c>
      <c r="F34" s="1254"/>
      <c r="G34" s="1254"/>
      <c r="H34" s="1254"/>
      <c r="I34" s="1254"/>
      <c r="J34" s="1254"/>
      <c r="K34" s="1254"/>
      <c r="L34" s="1254"/>
      <c r="M34" s="1254"/>
      <c r="N34" s="1254"/>
      <c r="O34" s="1254"/>
      <c r="P34" s="1254"/>
      <c r="Q34" s="1254"/>
      <c r="R34" s="1254"/>
      <c r="S34" s="1252"/>
      <c r="T34" s="1252"/>
      <c r="U34" s="1252"/>
      <c r="V34" s="1252"/>
      <c r="W34" s="361"/>
      <c r="X34" s="361"/>
      <c r="Y34" s="347"/>
      <c r="Z34" s="347"/>
      <c r="AA34" s="347"/>
      <c r="AB34" s="347"/>
      <c r="AC34" s="347"/>
      <c r="AD34" s="347"/>
      <c r="AE34" s="347"/>
      <c r="AF34" s="347"/>
      <c r="AG34" s="347"/>
      <c r="AH34" s="347"/>
      <c r="AI34" s="347"/>
      <c r="AJ34" s="347"/>
      <c r="AK34" s="347"/>
      <c r="AL34" s="347"/>
      <c r="AM34" s="347"/>
    </row>
    <row r="35" spans="1:39" ht="22.5" customHeight="1" x14ac:dyDescent="0.45">
      <c r="A35" s="347" t="s">
        <v>1168</v>
      </c>
      <c r="B35" s="358"/>
      <c r="C35" s="347"/>
      <c r="D35" s="347"/>
      <c r="E35" s="347"/>
      <c r="F35" s="347"/>
      <c r="G35" s="347"/>
      <c r="H35" s="347"/>
      <c r="I35" s="359"/>
      <c r="J35" s="347"/>
      <c r="K35" s="360"/>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row>
    <row r="36" spans="1:39" ht="38.1" customHeight="1" x14ac:dyDescent="0.45">
      <c r="A36" s="356"/>
      <c r="B36" s="1255" t="s">
        <v>1169</v>
      </c>
      <c r="C36" s="1255"/>
      <c r="D36" s="1255"/>
      <c r="E36" s="1255"/>
      <c r="F36" s="1255"/>
      <c r="G36" s="1255"/>
      <c r="H36" s="1255"/>
      <c r="I36" s="1255"/>
      <c r="J36" s="1255"/>
      <c r="K36" s="1255"/>
      <c r="L36" s="1255"/>
      <c r="M36" s="1255"/>
      <c r="N36" s="1255"/>
      <c r="O36" s="1255"/>
      <c r="P36" s="1255"/>
      <c r="Q36" s="1255"/>
      <c r="R36" s="1255"/>
      <c r="S36" s="1255"/>
      <c r="T36" s="1255"/>
      <c r="U36" s="1255"/>
      <c r="V36" s="1255"/>
      <c r="W36" s="347"/>
      <c r="X36" s="347"/>
      <c r="Y36" s="350"/>
      <c r="Z36" s="350"/>
      <c r="AA36" s="350"/>
      <c r="AB36" s="350"/>
      <c r="AC36" s="350"/>
      <c r="AD36" s="350"/>
      <c r="AE36" s="350"/>
      <c r="AF36" s="350"/>
      <c r="AG36" s="350"/>
      <c r="AH36" s="350"/>
      <c r="AI36" s="350"/>
      <c r="AJ36" s="350"/>
      <c r="AK36" s="350"/>
      <c r="AL36" s="350"/>
      <c r="AM36" s="350"/>
    </row>
    <row r="37" spans="1:39" ht="12.95" customHeight="1" x14ac:dyDescent="0.45">
      <c r="A37" s="350"/>
      <c r="B37" s="1213" t="s">
        <v>1166</v>
      </c>
      <c r="C37" s="1208"/>
      <c r="D37" s="1209"/>
      <c r="E37" s="1207" t="s">
        <v>1159</v>
      </c>
      <c r="F37" s="1208"/>
      <c r="G37" s="1208"/>
      <c r="H37" s="1209"/>
      <c r="I37" s="1203" t="s">
        <v>93</v>
      </c>
      <c r="J37" s="1204"/>
      <c r="K37" s="1204"/>
      <c r="L37" s="1204"/>
      <c r="M37" s="1204"/>
      <c r="N37" s="1204"/>
      <c r="O37" s="1204"/>
      <c r="P37" s="1204"/>
      <c r="Q37" s="1204"/>
      <c r="R37" s="1204"/>
      <c r="S37" s="1205"/>
      <c r="T37" s="1205"/>
      <c r="U37" s="1205"/>
      <c r="V37" s="1206"/>
      <c r="W37" s="350"/>
      <c r="X37" s="350"/>
      <c r="Y37" s="356"/>
      <c r="Z37" s="356"/>
      <c r="AA37" s="356"/>
      <c r="AB37" s="356"/>
      <c r="AC37" s="356"/>
      <c r="AD37" s="356"/>
      <c r="AE37" s="356"/>
      <c r="AF37" s="356"/>
      <c r="AG37" s="356"/>
      <c r="AH37" s="356"/>
      <c r="AI37" s="356"/>
      <c r="AJ37" s="356"/>
      <c r="AK37" s="356"/>
      <c r="AL37" s="356"/>
      <c r="AM37" s="356"/>
    </row>
    <row r="38" spans="1:39" ht="12.95" customHeight="1" x14ac:dyDescent="0.45">
      <c r="A38" s="350"/>
      <c r="B38" s="1218"/>
      <c r="C38" s="1216"/>
      <c r="D38" s="1217"/>
      <c r="E38" s="1215"/>
      <c r="F38" s="1216"/>
      <c r="G38" s="1216"/>
      <c r="H38" s="1217"/>
      <c r="I38" s="1009"/>
      <c r="J38" s="1010"/>
      <c r="K38" s="1010"/>
      <c r="L38" s="1010"/>
      <c r="M38" s="1010"/>
      <c r="N38" s="1010"/>
      <c r="O38" s="1010"/>
      <c r="P38" s="1010"/>
      <c r="Q38" s="1010"/>
      <c r="R38" s="1011"/>
      <c r="S38" s="1219" t="s">
        <v>1386</v>
      </c>
      <c r="T38" s="1220"/>
      <c r="U38" s="1220"/>
      <c r="V38" s="1221"/>
      <c r="W38" s="350"/>
      <c r="X38" s="350"/>
      <c r="Y38" s="356"/>
      <c r="Z38" s="356"/>
      <c r="AA38" s="356"/>
      <c r="AB38" s="356"/>
      <c r="AC38" s="356"/>
      <c r="AD38" s="356"/>
      <c r="AE38" s="356"/>
      <c r="AF38" s="356"/>
      <c r="AG38" s="356"/>
      <c r="AH38" s="356"/>
      <c r="AI38" s="356"/>
      <c r="AJ38" s="356"/>
      <c r="AK38" s="356"/>
      <c r="AL38" s="356"/>
      <c r="AM38" s="356"/>
    </row>
    <row r="39" spans="1:39" ht="22.5" customHeight="1" x14ac:dyDescent="0.45">
      <c r="A39" s="356"/>
      <c r="B39" s="1235"/>
      <c r="C39" s="1236"/>
      <c r="D39" s="1236"/>
      <c r="E39" s="1237"/>
      <c r="F39" s="1237"/>
      <c r="G39" s="1237"/>
      <c r="H39" s="1237"/>
      <c r="I39" s="1232"/>
      <c r="J39" s="1233"/>
      <c r="K39" s="1233"/>
      <c r="L39" s="1233"/>
      <c r="M39" s="1233"/>
      <c r="N39" s="1233"/>
      <c r="O39" s="1233"/>
      <c r="P39" s="1233"/>
      <c r="Q39" s="1233"/>
      <c r="R39" s="1234"/>
      <c r="S39" s="1238"/>
      <c r="T39" s="1238"/>
      <c r="U39" s="1238"/>
      <c r="V39" s="1239"/>
      <c r="W39" s="356"/>
      <c r="X39" s="356"/>
      <c r="Y39" s="356"/>
      <c r="Z39" s="356"/>
      <c r="AA39" s="356"/>
      <c r="AB39" s="356"/>
      <c r="AC39" s="356"/>
      <c r="AD39" s="356"/>
      <c r="AE39" s="356"/>
      <c r="AF39" s="356"/>
      <c r="AG39" s="356"/>
      <c r="AH39" s="356"/>
      <c r="AI39" s="356"/>
      <c r="AJ39" s="356"/>
      <c r="AK39" s="356"/>
      <c r="AL39" s="356"/>
      <c r="AM39" s="356"/>
    </row>
    <row r="40" spans="1:39" ht="22.5" customHeight="1" x14ac:dyDescent="0.45">
      <c r="A40" s="361"/>
      <c r="B40" s="1235"/>
      <c r="C40" s="1236"/>
      <c r="D40" s="1236"/>
      <c r="E40" s="1237"/>
      <c r="F40" s="1237"/>
      <c r="G40" s="1237"/>
      <c r="H40" s="1237"/>
      <c r="I40" s="1232"/>
      <c r="J40" s="1233"/>
      <c r="K40" s="1233"/>
      <c r="L40" s="1233"/>
      <c r="M40" s="1233"/>
      <c r="N40" s="1233"/>
      <c r="O40" s="1233"/>
      <c r="P40" s="1233"/>
      <c r="Q40" s="1233"/>
      <c r="R40" s="1234"/>
      <c r="S40" s="1238"/>
      <c r="T40" s="1238"/>
      <c r="U40" s="1238"/>
      <c r="V40" s="1239"/>
      <c r="W40" s="361"/>
      <c r="X40" s="361"/>
      <c r="Y40" s="361"/>
      <c r="Z40" s="361"/>
      <c r="AA40" s="361"/>
      <c r="AB40" s="361"/>
      <c r="AC40" s="361"/>
      <c r="AD40" s="361"/>
      <c r="AE40" s="361"/>
      <c r="AF40" s="361"/>
      <c r="AG40" s="361"/>
      <c r="AH40" s="361"/>
      <c r="AI40" s="361"/>
      <c r="AJ40" s="361"/>
      <c r="AK40" s="361"/>
      <c r="AL40" s="361"/>
      <c r="AM40" s="361"/>
    </row>
    <row r="41" spans="1:39" ht="22.5" customHeight="1" x14ac:dyDescent="0.45">
      <c r="A41" s="356"/>
      <c r="B41" s="1235"/>
      <c r="C41" s="1236"/>
      <c r="D41" s="1236"/>
      <c r="E41" s="1241"/>
      <c r="F41" s="1241"/>
      <c r="G41" s="1241"/>
      <c r="H41" s="1241"/>
      <c r="I41" s="1232"/>
      <c r="J41" s="1233"/>
      <c r="K41" s="1233"/>
      <c r="L41" s="1233"/>
      <c r="M41" s="1233"/>
      <c r="N41" s="1233"/>
      <c r="O41" s="1233"/>
      <c r="P41" s="1233"/>
      <c r="Q41" s="1233"/>
      <c r="R41" s="1234"/>
      <c r="S41" s="1248"/>
      <c r="T41" s="1248"/>
      <c r="U41" s="1248"/>
      <c r="V41" s="1249"/>
      <c r="W41" s="356"/>
      <c r="X41" s="356"/>
      <c r="Y41" s="347"/>
      <c r="Z41" s="347"/>
      <c r="AA41" s="347"/>
      <c r="AB41" s="347"/>
      <c r="AC41" s="347"/>
      <c r="AD41" s="347"/>
      <c r="AE41" s="347"/>
      <c r="AF41" s="347"/>
      <c r="AG41" s="347"/>
      <c r="AH41" s="347"/>
      <c r="AI41" s="347"/>
      <c r="AJ41" s="347"/>
      <c r="AK41" s="347"/>
      <c r="AL41" s="347"/>
      <c r="AM41" s="347"/>
    </row>
    <row r="42" spans="1:39" ht="22.5" customHeight="1" x14ac:dyDescent="0.45">
      <c r="A42" s="356"/>
      <c r="B42" s="1250"/>
      <c r="C42" s="1250"/>
      <c r="D42" s="1250"/>
      <c r="E42" s="1256" t="s">
        <v>448</v>
      </c>
      <c r="F42" s="1257"/>
      <c r="G42" s="1257"/>
      <c r="H42" s="1257"/>
      <c r="I42" s="1257"/>
      <c r="J42" s="1257"/>
      <c r="K42" s="1257"/>
      <c r="L42" s="1257"/>
      <c r="M42" s="1257"/>
      <c r="N42" s="1257"/>
      <c r="O42" s="1257"/>
      <c r="P42" s="1257"/>
      <c r="Q42" s="1257"/>
      <c r="R42" s="1257"/>
      <c r="S42" s="1252"/>
      <c r="T42" s="1252"/>
      <c r="U42" s="1252"/>
      <c r="V42" s="1252"/>
      <c r="W42" s="356"/>
      <c r="X42" s="356"/>
      <c r="Y42" s="347"/>
      <c r="Z42" s="347"/>
      <c r="AA42" s="347"/>
      <c r="AB42" s="347"/>
      <c r="AC42" s="347"/>
      <c r="AD42" s="347"/>
      <c r="AE42" s="347"/>
      <c r="AF42" s="347"/>
      <c r="AG42" s="347"/>
      <c r="AH42" s="347"/>
      <c r="AI42" s="347"/>
      <c r="AJ42" s="347"/>
      <c r="AK42" s="347"/>
      <c r="AL42" s="347"/>
      <c r="AM42" s="347"/>
    </row>
    <row r="43" spans="1:39" ht="22.5" customHeight="1" x14ac:dyDescent="0.45">
      <c r="A43" s="356"/>
      <c r="B43" s="347" t="s">
        <v>1167</v>
      </c>
      <c r="C43" s="358"/>
      <c r="D43" s="347"/>
      <c r="E43" s="347"/>
      <c r="F43" s="347"/>
      <c r="G43" s="347"/>
      <c r="H43" s="347"/>
      <c r="I43" s="347"/>
      <c r="J43" s="347"/>
      <c r="K43" s="347"/>
      <c r="L43" s="347"/>
      <c r="M43" s="347"/>
      <c r="N43" s="347"/>
      <c r="O43" s="347"/>
      <c r="P43" s="347"/>
      <c r="Q43" s="347"/>
      <c r="R43" s="347"/>
      <c r="S43" s="347"/>
      <c r="T43" s="347"/>
      <c r="U43" s="362"/>
      <c r="V43" s="363"/>
      <c r="W43" s="347"/>
      <c r="X43" s="347"/>
      <c r="Y43" s="350"/>
      <c r="Z43" s="350"/>
      <c r="AA43" s="350"/>
      <c r="AB43" s="350"/>
      <c r="AC43" s="350"/>
      <c r="AD43" s="350"/>
      <c r="AE43" s="350"/>
      <c r="AF43" s="350"/>
      <c r="AG43" s="350"/>
      <c r="AH43" s="350"/>
      <c r="AI43" s="350"/>
      <c r="AJ43" s="350"/>
      <c r="AK43" s="350"/>
      <c r="AL43" s="350"/>
      <c r="AM43" s="350"/>
    </row>
    <row r="44" spans="1:39" ht="12.95" customHeight="1" x14ac:dyDescent="0.45">
      <c r="A44" s="350"/>
      <c r="B44" s="1213" t="s">
        <v>1166</v>
      </c>
      <c r="C44" s="1208"/>
      <c r="D44" s="1209"/>
      <c r="E44" s="1207" t="s">
        <v>1159</v>
      </c>
      <c r="F44" s="1208"/>
      <c r="G44" s="1208"/>
      <c r="H44" s="1209"/>
      <c r="I44" s="1203" t="s">
        <v>93</v>
      </c>
      <c r="J44" s="1204"/>
      <c r="K44" s="1204"/>
      <c r="L44" s="1204"/>
      <c r="M44" s="1204"/>
      <c r="N44" s="1204"/>
      <c r="O44" s="1204"/>
      <c r="P44" s="1204"/>
      <c r="Q44" s="1204"/>
      <c r="R44" s="1204"/>
      <c r="S44" s="1205"/>
      <c r="T44" s="1205"/>
      <c r="U44" s="1205"/>
      <c r="V44" s="1206"/>
      <c r="W44" s="350"/>
      <c r="X44" s="350"/>
      <c r="Y44" s="356"/>
      <c r="Z44" s="356"/>
      <c r="AA44" s="356"/>
      <c r="AB44" s="356"/>
      <c r="AC44" s="356"/>
      <c r="AD44" s="356"/>
      <c r="AE44" s="356"/>
      <c r="AF44" s="356"/>
      <c r="AG44" s="356"/>
      <c r="AH44" s="356"/>
      <c r="AI44" s="356"/>
      <c r="AJ44" s="356"/>
      <c r="AK44" s="356"/>
      <c r="AL44" s="356"/>
      <c r="AM44" s="356"/>
    </row>
    <row r="45" spans="1:39" ht="12.95" customHeight="1" x14ac:dyDescent="0.45">
      <c r="A45" s="350"/>
      <c r="B45" s="1218"/>
      <c r="C45" s="1216"/>
      <c r="D45" s="1217"/>
      <c r="E45" s="1215"/>
      <c r="F45" s="1216"/>
      <c r="G45" s="1216"/>
      <c r="H45" s="1217"/>
      <c r="I45" s="1009"/>
      <c r="J45" s="1010"/>
      <c r="K45" s="1010"/>
      <c r="L45" s="1010"/>
      <c r="M45" s="1010"/>
      <c r="N45" s="1010"/>
      <c r="O45" s="1010"/>
      <c r="P45" s="1010"/>
      <c r="Q45" s="1010"/>
      <c r="R45" s="1011"/>
      <c r="S45" s="1219" t="s">
        <v>1386</v>
      </c>
      <c r="T45" s="1220"/>
      <c r="U45" s="1220"/>
      <c r="V45" s="1221"/>
      <c r="W45" s="350"/>
      <c r="X45" s="350"/>
      <c r="Y45" s="356"/>
      <c r="Z45" s="356"/>
      <c r="AA45" s="356"/>
      <c r="AB45" s="356"/>
      <c r="AC45" s="356"/>
      <c r="AD45" s="356"/>
      <c r="AE45" s="356"/>
      <c r="AF45" s="356"/>
      <c r="AG45" s="356"/>
      <c r="AH45" s="356"/>
      <c r="AI45" s="356"/>
      <c r="AJ45" s="356"/>
      <c r="AK45" s="356"/>
      <c r="AL45" s="356"/>
      <c r="AM45" s="356"/>
    </row>
    <row r="46" spans="1:39" ht="22.5" customHeight="1" x14ac:dyDescent="0.45">
      <c r="A46" s="361"/>
      <c r="B46" s="1235"/>
      <c r="C46" s="1236"/>
      <c r="D46" s="1236"/>
      <c r="E46" s="1237"/>
      <c r="F46" s="1237"/>
      <c r="G46" s="1237"/>
      <c r="H46" s="1237"/>
      <c r="I46" s="1232"/>
      <c r="J46" s="1233"/>
      <c r="K46" s="1233"/>
      <c r="L46" s="1233"/>
      <c r="M46" s="1233"/>
      <c r="N46" s="1233"/>
      <c r="O46" s="1233"/>
      <c r="P46" s="1233"/>
      <c r="Q46" s="1233"/>
      <c r="R46" s="1234"/>
      <c r="S46" s="1238"/>
      <c r="T46" s="1238"/>
      <c r="U46" s="1238"/>
      <c r="V46" s="1239"/>
      <c r="W46" s="361"/>
      <c r="X46" s="361"/>
      <c r="Y46" s="361"/>
      <c r="Z46" s="361"/>
      <c r="AA46" s="361"/>
      <c r="AB46" s="361"/>
      <c r="AC46" s="361"/>
      <c r="AD46" s="361"/>
      <c r="AE46" s="361"/>
      <c r="AF46" s="361"/>
      <c r="AG46" s="361"/>
      <c r="AH46" s="361"/>
      <c r="AI46" s="361"/>
      <c r="AJ46" s="361"/>
      <c r="AK46" s="361"/>
      <c r="AL46" s="361"/>
      <c r="AM46" s="361"/>
    </row>
    <row r="47" spans="1:39" ht="22.5" customHeight="1" x14ac:dyDescent="0.45">
      <c r="A47" s="361"/>
      <c r="B47" s="1235"/>
      <c r="C47" s="1236"/>
      <c r="D47" s="1236"/>
      <c r="E47" s="1237"/>
      <c r="F47" s="1237"/>
      <c r="G47" s="1237"/>
      <c r="H47" s="1237"/>
      <c r="I47" s="1232"/>
      <c r="J47" s="1233"/>
      <c r="K47" s="1233"/>
      <c r="L47" s="1233"/>
      <c r="M47" s="1233"/>
      <c r="N47" s="1233"/>
      <c r="O47" s="1233"/>
      <c r="P47" s="1233"/>
      <c r="Q47" s="1233"/>
      <c r="R47" s="1234"/>
      <c r="S47" s="1238"/>
      <c r="T47" s="1238"/>
      <c r="U47" s="1238"/>
      <c r="V47" s="1239"/>
      <c r="W47" s="361"/>
      <c r="X47" s="361"/>
      <c r="Y47" s="361"/>
      <c r="Z47" s="361"/>
      <c r="AA47" s="361"/>
      <c r="AB47" s="361"/>
      <c r="AC47" s="361"/>
      <c r="AD47" s="361"/>
      <c r="AE47" s="361"/>
      <c r="AF47" s="361"/>
      <c r="AG47" s="361"/>
      <c r="AH47" s="361"/>
      <c r="AI47" s="361"/>
      <c r="AJ47" s="361"/>
      <c r="AK47" s="361"/>
      <c r="AL47" s="361"/>
      <c r="AM47" s="361"/>
    </row>
    <row r="48" spans="1:39" ht="22.5" customHeight="1" x14ac:dyDescent="0.45">
      <c r="A48" s="361"/>
      <c r="B48" s="1235"/>
      <c r="C48" s="1236"/>
      <c r="D48" s="1236"/>
      <c r="E48" s="1241"/>
      <c r="F48" s="1241"/>
      <c r="G48" s="1241"/>
      <c r="H48" s="1241"/>
      <c r="I48" s="1232"/>
      <c r="J48" s="1233"/>
      <c r="K48" s="1233"/>
      <c r="L48" s="1233"/>
      <c r="M48" s="1233"/>
      <c r="N48" s="1233"/>
      <c r="O48" s="1233"/>
      <c r="P48" s="1233"/>
      <c r="Q48" s="1233"/>
      <c r="R48" s="1234"/>
      <c r="S48" s="1248"/>
      <c r="T48" s="1248"/>
      <c r="U48" s="1248"/>
      <c r="V48" s="1249"/>
      <c r="W48" s="361"/>
      <c r="X48" s="361"/>
      <c r="Y48" s="347"/>
      <c r="Z48" s="347"/>
      <c r="AA48" s="347"/>
      <c r="AB48" s="347"/>
      <c r="AC48" s="347"/>
      <c r="AD48" s="347"/>
      <c r="AE48" s="347"/>
      <c r="AF48" s="347"/>
      <c r="AG48" s="347"/>
      <c r="AH48" s="347"/>
      <c r="AI48" s="347"/>
      <c r="AJ48" s="347"/>
      <c r="AK48" s="347"/>
      <c r="AL48" s="347"/>
      <c r="AM48" s="347"/>
    </row>
    <row r="49" spans="1:39" ht="22.5" customHeight="1" x14ac:dyDescent="0.45">
      <c r="A49" s="361"/>
      <c r="B49" s="1250"/>
      <c r="C49" s="1250"/>
      <c r="D49" s="1250"/>
      <c r="E49" s="1253" t="s">
        <v>448</v>
      </c>
      <c r="F49" s="1254"/>
      <c r="G49" s="1254"/>
      <c r="H49" s="1254"/>
      <c r="I49" s="1254"/>
      <c r="J49" s="1254"/>
      <c r="K49" s="1254"/>
      <c r="L49" s="1254"/>
      <c r="M49" s="1254"/>
      <c r="N49" s="1254"/>
      <c r="O49" s="1254"/>
      <c r="P49" s="1254"/>
      <c r="Q49" s="1254"/>
      <c r="R49" s="1254"/>
      <c r="S49" s="1252"/>
      <c r="T49" s="1252"/>
      <c r="U49" s="1252"/>
      <c r="V49" s="1252"/>
      <c r="W49" s="361"/>
      <c r="X49" s="361"/>
      <c r="Y49" s="347"/>
      <c r="Z49" s="347"/>
      <c r="AA49" s="347"/>
      <c r="AB49" s="347"/>
      <c r="AC49" s="347"/>
      <c r="AD49" s="347"/>
      <c r="AE49" s="347"/>
      <c r="AF49" s="347"/>
      <c r="AG49" s="347"/>
      <c r="AH49" s="347"/>
      <c r="AI49" s="347"/>
      <c r="AJ49" s="347"/>
      <c r="AK49" s="347"/>
      <c r="AL49" s="347"/>
      <c r="AM49" s="347"/>
    </row>
    <row r="50" spans="1:39" s="347" customFormat="1" ht="18.75" x14ac:dyDescent="0.45">
      <c r="A50" s="355" t="s">
        <v>1170</v>
      </c>
      <c r="B50" s="358"/>
      <c r="N50" s="363"/>
      <c r="O50" s="363"/>
      <c r="P50" s="363"/>
      <c r="Q50" s="363"/>
      <c r="R50" s="363"/>
      <c r="S50" s="363"/>
      <c r="T50" s="363"/>
      <c r="U50" s="362"/>
      <c r="V50" s="363"/>
      <c r="Y50" s="350"/>
      <c r="Z50" s="350"/>
      <c r="AA50" s="350"/>
      <c r="AB50" s="350"/>
      <c r="AC50" s="350"/>
      <c r="AD50" s="350"/>
      <c r="AE50" s="350"/>
      <c r="AF50" s="350"/>
      <c r="AG50" s="350"/>
      <c r="AH50" s="350"/>
      <c r="AI50" s="350"/>
      <c r="AJ50" s="350"/>
      <c r="AK50" s="350"/>
      <c r="AL50" s="350"/>
      <c r="AM50" s="350"/>
    </row>
    <row r="51" spans="1:39" ht="12.95" customHeight="1" x14ac:dyDescent="0.45">
      <c r="A51" s="350"/>
      <c r="B51" s="1213" t="s">
        <v>1166</v>
      </c>
      <c r="C51" s="1208"/>
      <c r="D51" s="1209"/>
      <c r="E51" s="1207" t="s">
        <v>1159</v>
      </c>
      <c r="F51" s="1208"/>
      <c r="G51" s="1208"/>
      <c r="H51" s="1209"/>
      <c r="I51" s="1203" t="s">
        <v>93</v>
      </c>
      <c r="J51" s="1204"/>
      <c r="K51" s="1204"/>
      <c r="L51" s="1204"/>
      <c r="M51" s="1204"/>
      <c r="N51" s="1204"/>
      <c r="O51" s="1204"/>
      <c r="P51" s="1204"/>
      <c r="Q51" s="1204"/>
      <c r="R51" s="1204"/>
      <c r="S51" s="1205"/>
      <c r="T51" s="1205"/>
      <c r="U51" s="1205"/>
      <c r="V51" s="1206"/>
      <c r="W51" s="350"/>
      <c r="X51" s="350"/>
      <c r="Y51" s="356"/>
      <c r="Z51" s="356"/>
      <c r="AA51" s="356"/>
      <c r="AB51" s="356"/>
      <c r="AC51" s="356"/>
      <c r="AD51" s="356"/>
      <c r="AE51" s="356"/>
      <c r="AF51" s="356"/>
      <c r="AG51" s="356"/>
      <c r="AH51" s="356"/>
      <c r="AI51" s="356"/>
      <c r="AJ51" s="356"/>
      <c r="AK51" s="356"/>
      <c r="AL51" s="356"/>
      <c r="AM51" s="356"/>
    </row>
    <row r="52" spans="1:39" ht="12.95" customHeight="1" x14ac:dyDescent="0.45">
      <c r="A52" s="350"/>
      <c r="B52" s="1218"/>
      <c r="C52" s="1216"/>
      <c r="D52" s="1217"/>
      <c r="E52" s="1215"/>
      <c r="F52" s="1216"/>
      <c r="G52" s="1216"/>
      <c r="H52" s="1217"/>
      <c r="I52" s="1009"/>
      <c r="J52" s="1010"/>
      <c r="K52" s="1010"/>
      <c r="L52" s="1010"/>
      <c r="M52" s="1010"/>
      <c r="N52" s="1010"/>
      <c r="O52" s="1010"/>
      <c r="P52" s="1010"/>
      <c r="Q52" s="1010"/>
      <c r="R52" s="1011"/>
      <c r="S52" s="1219" t="s">
        <v>1386</v>
      </c>
      <c r="T52" s="1220"/>
      <c r="U52" s="1220"/>
      <c r="V52" s="1221"/>
      <c r="W52" s="350"/>
      <c r="X52" s="350"/>
      <c r="Y52" s="356"/>
      <c r="Z52" s="356"/>
      <c r="AA52" s="356"/>
      <c r="AB52" s="356"/>
      <c r="AC52" s="356"/>
      <c r="AD52" s="356"/>
      <c r="AE52" s="356"/>
      <c r="AF52" s="356"/>
      <c r="AG52" s="356"/>
      <c r="AH52" s="356"/>
      <c r="AI52" s="356"/>
      <c r="AJ52" s="356"/>
      <c r="AK52" s="356"/>
      <c r="AL52" s="356"/>
      <c r="AM52" s="356"/>
    </row>
    <row r="53" spans="1:39" s="356" customFormat="1" ht="22.5" customHeight="1" x14ac:dyDescent="0.45">
      <c r="B53" s="1235"/>
      <c r="C53" s="1236"/>
      <c r="D53" s="1236"/>
      <c r="E53" s="1237"/>
      <c r="F53" s="1237"/>
      <c r="G53" s="1237"/>
      <c r="H53" s="1237"/>
      <c r="I53" s="1232"/>
      <c r="J53" s="1233"/>
      <c r="K53" s="1233"/>
      <c r="L53" s="1233"/>
      <c r="M53" s="1233"/>
      <c r="N53" s="1233"/>
      <c r="O53" s="1233"/>
      <c r="P53" s="1233"/>
      <c r="Q53" s="1233"/>
      <c r="R53" s="1234"/>
      <c r="S53" s="1258"/>
      <c r="T53" s="1259"/>
      <c r="U53" s="1259"/>
      <c r="V53" s="1260"/>
    </row>
    <row r="54" spans="1:39" s="361" customFormat="1" ht="22.5" customHeight="1" x14ac:dyDescent="0.45">
      <c r="B54" s="1235"/>
      <c r="C54" s="1236"/>
      <c r="D54" s="1236"/>
      <c r="E54" s="1237"/>
      <c r="F54" s="1237"/>
      <c r="G54" s="1237"/>
      <c r="H54" s="1237"/>
      <c r="I54" s="1232"/>
      <c r="J54" s="1233"/>
      <c r="K54" s="1233"/>
      <c r="L54" s="1233"/>
      <c r="M54" s="1233"/>
      <c r="N54" s="1233"/>
      <c r="O54" s="1233"/>
      <c r="P54" s="1233"/>
      <c r="Q54" s="1233"/>
      <c r="R54" s="1234"/>
      <c r="S54" s="1258"/>
      <c r="T54" s="1259"/>
      <c r="U54" s="1259"/>
      <c r="V54" s="1260"/>
    </row>
    <row r="55" spans="1:39" s="356" customFormat="1" ht="19.5" x14ac:dyDescent="0.45">
      <c r="B55" s="1235"/>
      <c r="C55" s="1236"/>
      <c r="D55" s="1236"/>
      <c r="E55" s="1241"/>
      <c r="F55" s="1241"/>
      <c r="G55" s="1241"/>
      <c r="H55" s="1241"/>
      <c r="I55" s="1232"/>
      <c r="J55" s="1233"/>
      <c r="K55" s="1233"/>
      <c r="L55" s="1233"/>
      <c r="M55" s="1233"/>
      <c r="N55" s="1233"/>
      <c r="O55" s="1233"/>
      <c r="P55" s="1233"/>
      <c r="Q55" s="1233"/>
      <c r="R55" s="1234"/>
      <c r="S55" s="1261"/>
      <c r="T55" s="1262"/>
      <c r="U55" s="1262"/>
      <c r="V55" s="1263"/>
      <c r="Y55" s="355"/>
    </row>
    <row r="56" spans="1:39" s="356" customFormat="1" ht="18.75" x14ac:dyDescent="0.45">
      <c r="B56" s="1250"/>
      <c r="C56" s="1250"/>
      <c r="D56" s="1250"/>
      <c r="E56" s="1253" t="s">
        <v>448</v>
      </c>
      <c r="F56" s="1254"/>
      <c r="G56" s="1254"/>
      <c r="H56" s="1254"/>
      <c r="I56" s="1254"/>
      <c r="J56" s="1254"/>
      <c r="K56" s="1254"/>
      <c r="L56" s="1254"/>
      <c r="M56" s="1254"/>
      <c r="N56" s="1254"/>
      <c r="O56" s="1254"/>
      <c r="P56" s="1254"/>
      <c r="Q56" s="1254"/>
      <c r="R56" s="1254"/>
      <c r="S56" s="1252"/>
      <c r="T56" s="1252"/>
      <c r="U56" s="1252"/>
      <c r="V56" s="1252"/>
      <c r="Y56" s="355"/>
    </row>
  </sheetData>
  <mergeCells count="135">
    <mergeCell ref="B56:D56"/>
    <mergeCell ref="E56:R56"/>
    <mergeCell ref="S56:V56"/>
    <mergeCell ref="B54:D54"/>
    <mergeCell ref="E54:H54"/>
    <mergeCell ref="I54:R54"/>
    <mergeCell ref="S54:V54"/>
    <mergeCell ref="B55:D55"/>
    <mergeCell ref="E55:H55"/>
    <mergeCell ref="I55:R55"/>
    <mergeCell ref="S55:V55"/>
    <mergeCell ref="B53:D53"/>
    <mergeCell ref="E53:H53"/>
    <mergeCell ref="I53:R53"/>
    <mergeCell ref="S53:V53"/>
    <mergeCell ref="B48:D48"/>
    <mergeCell ref="E48:H48"/>
    <mergeCell ref="I48:R48"/>
    <mergeCell ref="S48:V48"/>
    <mergeCell ref="B49:D49"/>
    <mergeCell ref="E49:R49"/>
    <mergeCell ref="S49:V49"/>
    <mergeCell ref="B51:D52"/>
    <mergeCell ref="E51:H52"/>
    <mergeCell ref="I51:V51"/>
    <mergeCell ref="S52:V52"/>
    <mergeCell ref="B46:D46"/>
    <mergeCell ref="E46:H46"/>
    <mergeCell ref="I46:R46"/>
    <mergeCell ref="S46:V46"/>
    <mergeCell ref="B47:D47"/>
    <mergeCell ref="E47:H47"/>
    <mergeCell ref="I47:R47"/>
    <mergeCell ref="S47:V47"/>
    <mergeCell ref="B42:D42"/>
    <mergeCell ref="E42:R42"/>
    <mergeCell ref="S42:V42"/>
    <mergeCell ref="B44:D45"/>
    <mergeCell ref="E44:H45"/>
    <mergeCell ref="I44:V44"/>
    <mergeCell ref="S45:V45"/>
    <mergeCell ref="B40:D40"/>
    <mergeCell ref="E40:H40"/>
    <mergeCell ref="I40:R40"/>
    <mergeCell ref="S40:V40"/>
    <mergeCell ref="B41:D41"/>
    <mergeCell ref="E41:H41"/>
    <mergeCell ref="I41:R41"/>
    <mergeCell ref="S41:V41"/>
    <mergeCell ref="B36:V36"/>
    <mergeCell ref="B39:D39"/>
    <mergeCell ref="E39:H39"/>
    <mergeCell ref="I39:R39"/>
    <mergeCell ref="S39:V39"/>
    <mergeCell ref="B37:D38"/>
    <mergeCell ref="E37:H38"/>
    <mergeCell ref="I37:V37"/>
    <mergeCell ref="S38:V38"/>
    <mergeCell ref="B34:D34"/>
    <mergeCell ref="E34:R34"/>
    <mergeCell ref="S34:V34"/>
    <mergeCell ref="B31:D31"/>
    <mergeCell ref="E31:H31"/>
    <mergeCell ref="I31:R31"/>
    <mergeCell ref="S31:V31"/>
    <mergeCell ref="B32:D32"/>
    <mergeCell ref="E32:H32"/>
    <mergeCell ref="I32:R32"/>
    <mergeCell ref="S32:V32"/>
    <mergeCell ref="S25:V25"/>
    <mergeCell ref="B26:D26"/>
    <mergeCell ref="E26:H26"/>
    <mergeCell ref="I26:R26"/>
    <mergeCell ref="S26:V26"/>
    <mergeCell ref="B33:D33"/>
    <mergeCell ref="E33:H33"/>
    <mergeCell ref="I33:R33"/>
    <mergeCell ref="S33:V33"/>
    <mergeCell ref="B29:D30"/>
    <mergeCell ref="E29:H30"/>
    <mergeCell ref="I29:V29"/>
    <mergeCell ref="S30:V30"/>
    <mergeCell ref="B27:D27"/>
    <mergeCell ref="E27:R27"/>
    <mergeCell ref="S27:V27"/>
    <mergeCell ref="B25:D25"/>
    <mergeCell ref="E25:H25"/>
    <mergeCell ref="I25:R25"/>
    <mergeCell ref="B24:D24"/>
    <mergeCell ref="E24:H24"/>
    <mergeCell ref="I24:R24"/>
    <mergeCell ref="S24:V24"/>
    <mergeCell ref="B16:D16"/>
    <mergeCell ref="E16:H16"/>
    <mergeCell ref="I16:R16"/>
    <mergeCell ref="S16:V16"/>
    <mergeCell ref="B18:V18"/>
    <mergeCell ref="B21:V21"/>
    <mergeCell ref="B22:D23"/>
    <mergeCell ref="E22:H23"/>
    <mergeCell ref="I22:V22"/>
    <mergeCell ref="S23:V23"/>
    <mergeCell ref="I10:V10"/>
    <mergeCell ref="E10:H11"/>
    <mergeCell ref="B10:D11"/>
    <mergeCell ref="S7:V7"/>
    <mergeCell ref="S11:V11"/>
    <mergeCell ref="Z3:AC3"/>
    <mergeCell ref="B15:D15"/>
    <mergeCell ref="E15:H15"/>
    <mergeCell ref="I15:R15"/>
    <mergeCell ref="S15:V15"/>
    <mergeCell ref="B12:D12"/>
    <mergeCell ref="E12:H12"/>
    <mergeCell ref="I12:R12"/>
    <mergeCell ref="S12:V12"/>
    <mergeCell ref="B13:D13"/>
    <mergeCell ref="E13:H13"/>
    <mergeCell ref="I13:R13"/>
    <mergeCell ref="S13:V13"/>
    <mergeCell ref="B14:D14"/>
    <mergeCell ref="E14:H14"/>
    <mergeCell ref="I14:R14"/>
    <mergeCell ref="S14:V14"/>
    <mergeCell ref="AD3:AL3"/>
    <mergeCell ref="B4:V4"/>
    <mergeCell ref="B8:D8"/>
    <mergeCell ref="E8:H8"/>
    <mergeCell ref="I8:R8"/>
    <mergeCell ref="S8:V8"/>
    <mergeCell ref="R2:V2"/>
    <mergeCell ref="A3:W3"/>
    <mergeCell ref="I6:V6"/>
    <mergeCell ref="E6:H7"/>
    <mergeCell ref="B6:D7"/>
  </mergeCells>
  <phoneticPr fontId="4"/>
  <dataValidations count="3">
    <dataValidation type="list" allowBlank="1" showInputMessage="1" showErrorMessage="1" sqref="B24:D26 B39:D41">
      <formula1>$Z$4:$AB$4</formula1>
    </dataValidation>
    <dataValidation type="list" allowBlank="1" showInputMessage="1" showErrorMessage="1" sqref="B31:D33 B46:D48">
      <formula1>$AD$4</formula1>
    </dataValidation>
    <dataValidation type="list" allowBlank="1" showInputMessage="1" showErrorMessage="1" sqref="B53:D55">
      <formula1>$AE$4:$AL$4</formula1>
    </dataValidation>
  </dataValidations>
  <pageMargins left="0.70866141732283472" right="0.31496062992125984" top="0.74803149606299213" bottom="0.74803149606299213" header="0.31496062992125984" footer="0.31496062992125984"/>
  <pageSetup paperSize="9" scale="95" orientation="portrait"/>
  <rowBreaks count="1" manualBreakCount="1">
    <brk id="34"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6"/>
  <sheetViews>
    <sheetView view="pageBreakPreview" zoomScale="70" zoomScaleNormal="40" zoomScaleSheetLayoutView="70" zoomScalePageLayoutView="55" workbookViewId="0">
      <selection activeCell="L36" sqref="L36"/>
    </sheetView>
  </sheetViews>
  <sheetFormatPr defaultColWidth="5.625" defaultRowHeight="14.25" x14ac:dyDescent="0.15"/>
  <cols>
    <col min="1" max="1" width="3" style="283" customWidth="1"/>
    <col min="2" max="2" width="18.625" style="283" customWidth="1"/>
    <col min="3" max="3" width="22.25" style="283" customWidth="1"/>
    <col min="4" max="4" width="71.125" style="283" customWidth="1"/>
    <col min="5" max="5" width="5.5" style="283" customWidth="1"/>
    <col min="6" max="6" width="7" style="283" customWidth="1"/>
    <col min="7" max="7" width="15.125" style="283" customWidth="1"/>
    <col min="8" max="9" width="7.5" style="283" customWidth="1"/>
    <col min="10" max="10" width="5.625" style="283" customWidth="1"/>
    <col min="11" max="11" width="4.5" style="283" customWidth="1"/>
    <col min="12" max="12" width="19" style="283" customWidth="1"/>
    <col min="13" max="13" width="15.25" style="283" customWidth="1"/>
    <col min="14" max="14" width="5.625" style="283"/>
    <col min="15" max="25" width="7.375" style="283" bestFit="1" customWidth="1"/>
    <col min="26" max="266" width="5.625" style="283"/>
    <col min="267" max="268" width="7.5" style="283" customWidth="1"/>
    <col min="269" max="522" width="5.625" style="283"/>
    <col min="523" max="524" width="7.5" style="283" customWidth="1"/>
    <col min="525" max="778" width="5.625" style="283"/>
    <col min="779" max="780" width="7.5" style="283" customWidth="1"/>
    <col min="781" max="1034" width="5.625" style="283"/>
    <col min="1035" max="1036" width="7.5" style="283" customWidth="1"/>
    <col min="1037" max="1290" width="5.625" style="283"/>
    <col min="1291" max="1292" width="7.5" style="283" customWidth="1"/>
    <col min="1293" max="1546" width="5.625" style="283"/>
    <col min="1547" max="1548" width="7.5" style="283" customWidth="1"/>
    <col min="1549" max="1802" width="5.625" style="283"/>
    <col min="1803" max="1804" width="7.5" style="283" customWidth="1"/>
    <col min="1805" max="2058" width="5.625" style="283"/>
    <col min="2059" max="2060" width="7.5" style="283" customWidth="1"/>
    <col min="2061" max="2314" width="5.625" style="283"/>
    <col min="2315" max="2316" width="7.5" style="283" customWidth="1"/>
    <col min="2317" max="2570" width="5.625" style="283"/>
    <col min="2571" max="2572" width="7.5" style="283" customWidth="1"/>
    <col min="2573" max="2826" width="5.625" style="283"/>
    <col min="2827" max="2828" width="7.5" style="283" customWidth="1"/>
    <col min="2829" max="3082" width="5.625" style="283"/>
    <col min="3083" max="3084" width="7.5" style="283" customWidth="1"/>
    <col min="3085" max="3338" width="5.625" style="283"/>
    <col min="3339" max="3340" width="7.5" style="283" customWidth="1"/>
    <col min="3341" max="3594" width="5.625" style="283"/>
    <col min="3595" max="3596" width="7.5" style="283" customWidth="1"/>
    <col min="3597" max="3850" width="5.625" style="283"/>
    <col min="3851" max="3852" width="7.5" style="283" customWidth="1"/>
    <col min="3853" max="4106" width="5.625" style="283"/>
    <col min="4107" max="4108" width="7.5" style="283" customWidth="1"/>
    <col min="4109" max="4362" width="5.625" style="283"/>
    <col min="4363" max="4364" width="7.5" style="283" customWidth="1"/>
    <col min="4365" max="4618" width="5.625" style="283"/>
    <col min="4619" max="4620" width="7.5" style="283" customWidth="1"/>
    <col min="4621" max="4874" width="5.625" style="283"/>
    <col min="4875" max="4876" width="7.5" style="283" customWidth="1"/>
    <col min="4877" max="5130" width="5.625" style="283"/>
    <col min="5131" max="5132" width="7.5" style="283" customWidth="1"/>
    <col min="5133" max="5386" width="5.625" style="283"/>
    <col min="5387" max="5388" width="7.5" style="283" customWidth="1"/>
    <col min="5389" max="5642" width="5.625" style="283"/>
    <col min="5643" max="5644" width="7.5" style="283" customWidth="1"/>
    <col min="5645" max="5898" width="5.625" style="283"/>
    <col min="5899" max="5900" width="7.5" style="283" customWidth="1"/>
    <col min="5901" max="6154" width="5.625" style="283"/>
    <col min="6155" max="6156" width="7.5" style="283" customWidth="1"/>
    <col min="6157" max="6410" width="5.625" style="283"/>
    <col min="6411" max="6412" width="7.5" style="283" customWidth="1"/>
    <col min="6413" max="6666" width="5.625" style="283"/>
    <col min="6667" max="6668" width="7.5" style="283" customWidth="1"/>
    <col min="6669" max="6922" width="5.625" style="283"/>
    <col min="6923" max="6924" width="7.5" style="283" customWidth="1"/>
    <col min="6925" max="7178" width="5.625" style="283"/>
    <col min="7179" max="7180" width="7.5" style="283" customWidth="1"/>
    <col min="7181" max="7434" width="5.625" style="283"/>
    <col min="7435" max="7436" width="7.5" style="283" customWidth="1"/>
    <col min="7437" max="7690" width="5.625" style="283"/>
    <col min="7691" max="7692" width="7.5" style="283" customWidth="1"/>
    <col min="7693" max="7946" width="5.625" style="283"/>
    <col min="7947" max="7948" width="7.5" style="283" customWidth="1"/>
    <col min="7949" max="8202" width="5.625" style="283"/>
    <col min="8203" max="8204" width="7.5" style="283" customWidth="1"/>
    <col min="8205" max="8458" width="5.625" style="283"/>
    <col min="8459" max="8460" width="7.5" style="283" customWidth="1"/>
    <col min="8461" max="8714" width="5.625" style="283"/>
    <col min="8715" max="8716" width="7.5" style="283" customWidth="1"/>
    <col min="8717" max="8970" width="5.625" style="283"/>
    <col min="8971" max="8972" width="7.5" style="283" customWidth="1"/>
    <col min="8973" max="9226" width="5.625" style="283"/>
    <col min="9227" max="9228" width="7.5" style="283" customWidth="1"/>
    <col min="9229" max="9482" width="5.625" style="283"/>
    <col min="9483" max="9484" width="7.5" style="283" customWidth="1"/>
    <col min="9485" max="9738" width="5.625" style="283"/>
    <col min="9739" max="9740" width="7.5" style="283" customWidth="1"/>
    <col min="9741" max="9994" width="5.625" style="283"/>
    <col min="9995" max="9996" width="7.5" style="283" customWidth="1"/>
    <col min="9997" max="10250" width="5.625" style="283"/>
    <col min="10251" max="10252" width="7.5" style="283" customWidth="1"/>
    <col min="10253" max="10506" width="5.625" style="283"/>
    <col min="10507" max="10508" width="7.5" style="283" customWidth="1"/>
    <col min="10509" max="10762" width="5.625" style="283"/>
    <col min="10763" max="10764" width="7.5" style="283" customWidth="1"/>
    <col min="10765" max="11018" width="5.625" style="283"/>
    <col min="11019" max="11020" width="7.5" style="283" customWidth="1"/>
    <col min="11021" max="11274" width="5.625" style="283"/>
    <col min="11275" max="11276" width="7.5" style="283" customWidth="1"/>
    <col min="11277" max="11530" width="5.625" style="283"/>
    <col min="11531" max="11532" width="7.5" style="283" customWidth="1"/>
    <col min="11533" max="11786" width="5.625" style="283"/>
    <col min="11787" max="11788" width="7.5" style="283" customWidth="1"/>
    <col min="11789" max="12042" width="5.625" style="283"/>
    <col min="12043" max="12044" width="7.5" style="283" customWidth="1"/>
    <col min="12045" max="12298" width="5.625" style="283"/>
    <col min="12299" max="12300" width="7.5" style="283" customWidth="1"/>
    <col min="12301" max="12554" width="5.625" style="283"/>
    <col min="12555" max="12556" width="7.5" style="283" customWidth="1"/>
    <col min="12557" max="12810" width="5.625" style="283"/>
    <col min="12811" max="12812" width="7.5" style="283" customWidth="1"/>
    <col min="12813" max="13066" width="5.625" style="283"/>
    <col min="13067" max="13068" width="7.5" style="283" customWidth="1"/>
    <col min="13069" max="13322" width="5.625" style="283"/>
    <col min="13323" max="13324" width="7.5" style="283" customWidth="1"/>
    <col min="13325" max="13578" width="5.625" style="283"/>
    <col min="13579" max="13580" width="7.5" style="283" customWidth="1"/>
    <col min="13581" max="13834" width="5.625" style="283"/>
    <col min="13835" max="13836" width="7.5" style="283" customWidth="1"/>
    <col min="13837" max="14090" width="5.625" style="283"/>
    <col min="14091" max="14092" width="7.5" style="283" customWidth="1"/>
    <col min="14093" max="14346" width="5.625" style="283"/>
    <col min="14347" max="14348" width="7.5" style="283" customWidth="1"/>
    <col min="14349" max="14602" width="5.625" style="283"/>
    <col min="14603" max="14604" width="7.5" style="283" customWidth="1"/>
    <col min="14605" max="14858" width="5.625" style="283"/>
    <col min="14859" max="14860" width="7.5" style="283" customWidth="1"/>
    <col min="14861" max="15114" width="5.625" style="283"/>
    <col min="15115" max="15116" width="7.5" style="283" customWidth="1"/>
    <col min="15117" max="15370" width="5.625" style="283"/>
    <col min="15371" max="15372" width="7.5" style="283" customWidth="1"/>
    <col min="15373" max="15626" width="5.625" style="283"/>
    <col min="15627" max="15628" width="7.5" style="283" customWidth="1"/>
    <col min="15629" max="15882" width="5.625" style="283"/>
    <col min="15883" max="15884" width="7.5" style="283" customWidth="1"/>
    <col min="15885" max="16138" width="5.625" style="283"/>
    <col min="16139" max="16140" width="7.5" style="283" customWidth="1"/>
    <col min="16141" max="16384" width="5.625" style="283"/>
  </cols>
  <sheetData>
    <row r="1" spans="1:27" ht="36.75" customHeight="1" x14ac:dyDescent="0.15">
      <c r="A1" s="281"/>
      <c r="B1" s="282" t="s">
        <v>1038</v>
      </c>
      <c r="C1" s="282"/>
      <c r="D1" s="282"/>
      <c r="E1" s="282"/>
      <c r="F1" s="282"/>
      <c r="G1" s="282"/>
      <c r="H1" s="282"/>
      <c r="I1" s="282"/>
      <c r="J1" s="282"/>
      <c r="K1" s="282"/>
      <c r="L1" s="282"/>
      <c r="M1" s="281"/>
    </row>
    <row r="2" spans="1:27" ht="28.5" customHeight="1" x14ac:dyDescent="0.15">
      <c r="B2" s="1267" t="s">
        <v>430</v>
      </c>
      <c r="C2" s="1267"/>
      <c r="D2" s="1267"/>
      <c r="E2" s="1267"/>
      <c r="F2" s="1267"/>
      <c r="G2" s="1267"/>
      <c r="H2" s="1267"/>
      <c r="I2" s="1267"/>
      <c r="J2" s="1267"/>
      <c r="K2" s="1267"/>
      <c r="L2" s="1267"/>
      <c r="N2" s="284"/>
      <c r="O2" s="1268"/>
      <c r="P2" s="1268"/>
      <c r="Q2" s="1268"/>
      <c r="R2" s="1268"/>
      <c r="S2" s="1268"/>
      <c r="T2" s="1268"/>
      <c r="U2" s="1268"/>
      <c r="V2" s="1268"/>
      <c r="W2" s="1268"/>
      <c r="X2" s="1268"/>
      <c r="Y2" s="1268"/>
      <c r="Z2" s="1268"/>
      <c r="AA2" s="1268"/>
    </row>
    <row r="3" spans="1:27" ht="28.5" customHeight="1" x14ac:dyDescent="0.15">
      <c r="B3" s="285"/>
      <c r="C3" s="285"/>
      <c r="D3" s="285"/>
      <c r="E3" s="285"/>
      <c r="F3" s="285"/>
      <c r="G3" s="285"/>
      <c r="H3" s="286"/>
      <c r="I3" s="286" t="s">
        <v>1039</v>
      </c>
      <c r="J3" s="287"/>
      <c r="K3" s="285"/>
      <c r="L3" s="287"/>
      <c r="N3" s="284"/>
      <c r="O3" s="288"/>
      <c r="P3" s="288"/>
      <c r="Q3" s="288"/>
      <c r="R3" s="288"/>
      <c r="S3" s="288"/>
      <c r="T3" s="288"/>
      <c r="U3" s="288"/>
      <c r="V3" s="288"/>
      <c r="W3" s="288"/>
      <c r="X3" s="288"/>
      <c r="Y3" s="288"/>
      <c r="Z3" s="288"/>
      <c r="AA3" s="288"/>
    </row>
    <row r="4" spans="1:27" ht="52.5" customHeight="1" x14ac:dyDescent="0.15">
      <c r="B4" s="1269" t="s">
        <v>1040</v>
      </c>
      <c r="C4" s="1271" t="s">
        <v>1041</v>
      </c>
      <c r="D4" s="1273" t="s">
        <v>1042</v>
      </c>
      <c r="E4" s="1275" t="s">
        <v>1043</v>
      </c>
      <c r="F4" s="1276"/>
      <c r="G4" s="1275" t="s">
        <v>1044</v>
      </c>
      <c r="H4" s="1276"/>
      <c r="I4" s="1276"/>
      <c r="J4" s="1275" t="s">
        <v>1045</v>
      </c>
      <c r="K4" s="1276"/>
      <c r="L4" s="1277"/>
      <c r="O4" s="289"/>
      <c r="P4" s="289"/>
      <c r="Q4" s="289"/>
      <c r="R4" s="289"/>
      <c r="S4" s="289"/>
      <c r="T4" s="289"/>
      <c r="U4" s="289"/>
      <c r="V4" s="289"/>
      <c r="W4" s="289"/>
      <c r="X4" s="289"/>
      <c r="Y4" s="289"/>
      <c r="Z4" s="289"/>
      <c r="AA4" s="290"/>
    </row>
    <row r="5" spans="1:27" ht="73.150000000000006" customHeight="1" x14ac:dyDescent="0.5">
      <c r="B5" s="1270"/>
      <c r="C5" s="1272"/>
      <c r="D5" s="1274"/>
      <c r="E5" s="291"/>
      <c r="F5" s="292" t="s">
        <v>1046</v>
      </c>
      <c r="G5" s="293"/>
      <c r="H5" s="294" t="s">
        <v>1047</v>
      </c>
      <c r="I5" s="294" t="s">
        <v>1048</v>
      </c>
      <c r="J5" s="295"/>
      <c r="K5" s="1278" t="s">
        <v>1049</v>
      </c>
      <c r="L5" s="1279"/>
      <c r="N5" s="284"/>
      <c r="O5" s="288"/>
      <c r="P5" s="288"/>
      <c r="Q5" s="288"/>
      <c r="R5" s="288"/>
      <c r="S5" s="288"/>
      <c r="T5" s="288"/>
      <c r="U5" s="288"/>
      <c r="V5" s="288"/>
      <c r="W5" s="288"/>
      <c r="X5" s="288"/>
      <c r="Y5" s="288"/>
      <c r="Z5" s="288"/>
      <c r="AA5" s="288"/>
    </row>
    <row r="6" spans="1:27" ht="24" customHeight="1" x14ac:dyDescent="0.15">
      <c r="B6" s="1280"/>
      <c r="C6" s="1280"/>
      <c r="D6" s="1283"/>
      <c r="E6" s="1286"/>
      <c r="F6" s="1289"/>
      <c r="G6" s="1264" t="s">
        <v>1050</v>
      </c>
      <c r="H6" s="1297"/>
      <c r="I6" s="1297"/>
      <c r="J6" s="1300"/>
      <c r="K6" s="1275" t="s">
        <v>1051</v>
      </c>
      <c r="L6" s="1294" t="s">
        <v>1052</v>
      </c>
    </row>
    <row r="7" spans="1:27" ht="24" customHeight="1" x14ac:dyDescent="0.15">
      <c r="B7" s="1281"/>
      <c r="C7" s="1281"/>
      <c r="D7" s="1284"/>
      <c r="E7" s="1287"/>
      <c r="F7" s="1289"/>
      <c r="G7" s="1265"/>
      <c r="H7" s="1298"/>
      <c r="I7" s="1298"/>
      <c r="J7" s="1301"/>
      <c r="K7" s="1292"/>
      <c r="L7" s="1295"/>
    </row>
    <row r="8" spans="1:27" ht="24" customHeight="1" x14ac:dyDescent="0.15">
      <c r="B8" s="1282"/>
      <c r="C8" s="1282"/>
      <c r="D8" s="1285"/>
      <c r="E8" s="1288"/>
      <c r="F8" s="1289"/>
      <c r="G8" s="1266"/>
      <c r="H8" s="1299"/>
      <c r="I8" s="1299"/>
      <c r="J8" s="1302"/>
      <c r="K8" s="1293"/>
      <c r="L8" s="1296"/>
    </row>
    <row r="9" spans="1:27" ht="24" customHeight="1" x14ac:dyDescent="0.15">
      <c r="B9" s="1280"/>
      <c r="C9" s="1280"/>
      <c r="D9" s="1283"/>
      <c r="E9" s="1286"/>
      <c r="F9" s="1290"/>
      <c r="G9" s="1303" t="s">
        <v>1050</v>
      </c>
      <c r="H9" s="1298"/>
      <c r="I9" s="1298"/>
      <c r="J9" s="1300"/>
      <c r="K9" s="1275" t="s">
        <v>1053</v>
      </c>
      <c r="L9" s="1294" t="s">
        <v>1052</v>
      </c>
    </row>
    <row r="10" spans="1:27" ht="24" customHeight="1" x14ac:dyDescent="0.15">
      <c r="B10" s="1281"/>
      <c r="C10" s="1281"/>
      <c r="D10" s="1284"/>
      <c r="E10" s="1287"/>
      <c r="F10" s="1290"/>
      <c r="G10" s="1304"/>
      <c r="H10" s="1298"/>
      <c r="I10" s="1298"/>
      <c r="J10" s="1301"/>
      <c r="K10" s="1292"/>
      <c r="L10" s="1295"/>
    </row>
    <row r="11" spans="1:27" ht="24" customHeight="1" x14ac:dyDescent="0.15">
      <c r="B11" s="1282"/>
      <c r="C11" s="1282"/>
      <c r="D11" s="1285"/>
      <c r="E11" s="1288"/>
      <c r="F11" s="1291"/>
      <c r="G11" s="1305"/>
      <c r="H11" s="1299"/>
      <c r="I11" s="1299"/>
      <c r="J11" s="1302"/>
      <c r="K11" s="1293"/>
      <c r="L11" s="1296"/>
    </row>
    <row r="12" spans="1:27" ht="24" customHeight="1" x14ac:dyDescent="0.15">
      <c r="B12" s="1306"/>
      <c r="C12" s="1306"/>
      <c r="D12" s="1309"/>
      <c r="E12" s="1286"/>
      <c r="F12" s="1290"/>
      <c r="G12" s="1303" t="s">
        <v>1050</v>
      </c>
      <c r="H12" s="1298"/>
      <c r="I12" s="1298"/>
      <c r="J12" s="1300"/>
      <c r="K12" s="1275" t="s">
        <v>1051</v>
      </c>
      <c r="L12" s="1294" t="s">
        <v>1052</v>
      </c>
    </row>
    <row r="13" spans="1:27" ht="24" customHeight="1" x14ac:dyDescent="0.15">
      <c r="B13" s="1307"/>
      <c r="C13" s="1307"/>
      <c r="D13" s="1310"/>
      <c r="E13" s="1287"/>
      <c r="F13" s="1290"/>
      <c r="G13" s="1304"/>
      <c r="H13" s="1298"/>
      <c r="I13" s="1298"/>
      <c r="J13" s="1301"/>
      <c r="K13" s="1292"/>
      <c r="L13" s="1295"/>
    </row>
    <row r="14" spans="1:27" ht="24" customHeight="1" x14ac:dyDescent="0.15">
      <c r="B14" s="1308"/>
      <c r="C14" s="1308"/>
      <c r="D14" s="1311"/>
      <c r="E14" s="1288"/>
      <c r="F14" s="1291"/>
      <c r="G14" s="1305"/>
      <c r="H14" s="1299"/>
      <c r="I14" s="1299"/>
      <c r="J14" s="1302"/>
      <c r="K14" s="1293"/>
      <c r="L14" s="1296"/>
    </row>
    <row r="15" spans="1:27" ht="24" customHeight="1" x14ac:dyDescent="0.15">
      <c r="B15" s="1306"/>
      <c r="C15" s="1306"/>
      <c r="D15" s="1309"/>
      <c r="E15" s="1286"/>
      <c r="F15" s="1290"/>
      <c r="G15" s="1303" t="s">
        <v>1050</v>
      </c>
      <c r="H15" s="1298"/>
      <c r="I15" s="1298"/>
      <c r="J15" s="1300"/>
      <c r="K15" s="1275" t="s">
        <v>1054</v>
      </c>
      <c r="L15" s="1294" t="s">
        <v>1052</v>
      </c>
    </row>
    <row r="16" spans="1:27" ht="24" customHeight="1" x14ac:dyDescent="0.15">
      <c r="B16" s="1307"/>
      <c r="C16" s="1307"/>
      <c r="D16" s="1310"/>
      <c r="E16" s="1287"/>
      <c r="F16" s="1290"/>
      <c r="G16" s="1304"/>
      <c r="H16" s="1298"/>
      <c r="I16" s="1298"/>
      <c r="J16" s="1301"/>
      <c r="K16" s="1292"/>
      <c r="L16" s="1295"/>
    </row>
    <row r="17" spans="2:20" ht="24" customHeight="1" x14ac:dyDescent="0.15">
      <c r="B17" s="1308"/>
      <c r="C17" s="1308"/>
      <c r="D17" s="1311"/>
      <c r="E17" s="1288"/>
      <c r="F17" s="1290"/>
      <c r="G17" s="1305"/>
      <c r="H17" s="1299"/>
      <c r="I17" s="1299"/>
      <c r="J17" s="1302"/>
      <c r="K17" s="1293"/>
      <c r="L17" s="1296"/>
    </row>
    <row r="18" spans="2:20" ht="24" customHeight="1" x14ac:dyDescent="0.15">
      <c r="B18" s="1306"/>
      <c r="C18" s="1306"/>
      <c r="D18" s="1309"/>
      <c r="E18" s="1286"/>
      <c r="F18" s="1315"/>
      <c r="G18" s="1264" t="s">
        <v>1050</v>
      </c>
      <c r="H18" s="1298"/>
      <c r="I18" s="1298"/>
      <c r="J18" s="1300"/>
      <c r="K18" s="1275" t="s">
        <v>1053</v>
      </c>
      <c r="L18" s="1294" t="s">
        <v>1052</v>
      </c>
    </row>
    <row r="19" spans="2:20" ht="24" customHeight="1" x14ac:dyDescent="0.15">
      <c r="B19" s="1307"/>
      <c r="C19" s="1307"/>
      <c r="D19" s="1310"/>
      <c r="E19" s="1287"/>
      <c r="F19" s="1290"/>
      <c r="G19" s="1265"/>
      <c r="H19" s="1298"/>
      <c r="I19" s="1298"/>
      <c r="J19" s="1301"/>
      <c r="K19" s="1292"/>
      <c r="L19" s="1295"/>
    </row>
    <row r="20" spans="2:20" ht="24" customHeight="1" x14ac:dyDescent="0.15">
      <c r="B20" s="1308"/>
      <c r="C20" s="1308"/>
      <c r="D20" s="1311"/>
      <c r="E20" s="1288"/>
      <c r="F20" s="1291"/>
      <c r="G20" s="1266"/>
      <c r="H20" s="1299"/>
      <c r="I20" s="1299"/>
      <c r="J20" s="1302"/>
      <c r="K20" s="1293"/>
      <c r="L20" s="1296"/>
    </row>
    <row r="21" spans="2:20" s="300" customFormat="1" ht="21.75" customHeight="1" x14ac:dyDescent="0.15">
      <c r="B21" s="296"/>
      <c r="C21" s="297"/>
      <c r="D21" s="298"/>
      <c r="E21" s="299"/>
      <c r="F21" s="299"/>
      <c r="G21" s="299"/>
      <c r="H21" s="299"/>
      <c r="I21" s="1314"/>
      <c r="J21" s="1314"/>
      <c r="K21" s="1314"/>
      <c r="L21" s="1314"/>
    </row>
    <row r="22" spans="2:20" s="300" customFormat="1" ht="28.5" customHeight="1" x14ac:dyDescent="0.15">
      <c r="B22" s="301"/>
      <c r="C22" s="301"/>
      <c r="D22" s="302"/>
      <c r="E22" s="302"/>
      <c r="F22" s="303"/>
      <c r="G22" s="303"/>
      <c r="H22" s="303"/>
      <c r="I22" s="303"/>
      <c r="J22" s="304"/>
      <c r="K22" s="304"/>
      <c r="L22" s="304"/>
      <c r="T22" s="305"/>
    </row>
    <row r="23" spans="2:20" s="305" customFormat="1" ht="42" customHeight="1" x14ac:dyDescent="0.15">
      <c r="B23" s="306"/>
      <c r="C23" s="306"/>
      <c r="D23" s="306"/>
      <c r="E23" s="306"/>
      <c r="F23" s="307"/>
      <c r="G23" s="307"/>
      <c r="H23" s="307"/>
      <c r="I23" s="307"/>
      <c r="J23" s="304"/>
      <c r="K23" s="304"/>
      <c r="L23" s="304"/>
      <c r="T23" s="300"/>
    </row>
    <row r="24" spans="2:20" s="305" customFormat="1" ht="42" customHeight="1" x14ac:dyDescent="0.15">
      <c r="B24" s="306"/>
      <c r="C24" s="306"/>
      <c r="D24" s="306"/>
      <c r="E24" s="306"/>
      <c r="F24" s="303"/>
      <c r="G24" s="303"/>
      <c r="H24" s="303"/>
      <c r="I24" s="303"/>
      <c r="J24" s="304"/>
      <c r="K24" s="304"/>
      <c r="L24" s="304"/>
      <c r="T24" s="300"/>
    </row>
    <row r="25" spans="2:20" s="300" customFormat="1" ht="42" customHeight="1" x14ac:dyDescent="0.15">
      <c r="B25" s="301"/>
      <c r="C25" s="301"/>
      <c r="D25" s="301"/>
      <c r="E25" s="301"/>
      <c r="F25" s="303"/>
      <c r="G25" s="303"/>
      <c r="H25" s="303"/>
      <c r="I25" s="303"/>
      <c r="J25" s="304"/>
      <c r="K25" s="304"/>
      <c r="L25" s="304"/>
    </row>
    <row r="26" spans="2:20" ht="42" customHeight="1" x14ac:dyDescent="0.15">
      <c r="B26" s="287"/>
      <c r="C26" s="287"/>
      <c r="D26" s="287"/>
      <c r="E26" s="287"/>
      <c r="F26" s="303"/>
      <c r="G26" s="303"/>
      <c r="H26" s="303"/>
      <c r="I26" s="303"/>
      <c r="J26" s="308"/>
      <c r="K26" s="308"/>
      <c r="L26" s="308"/>
      <c r="M26" s="309"/>
      <c r="N26" s="309"/>
      <c r="O26" s="309"/>
      <c r="P26" s="309"/>
      <c r="Q26" s="309"/>
      <c r="R26" s="309"/>
    </row>
    <row r="27" spans="2:20" ht="42" customHeight="1" x14ac:dyDescent="0.15">
      <c r="B27" s="287"/>
      <c r="C27" s="287"/>
      <c r="D27" s="287"/>
      <c r="E27" s="287"/>
      <c r="F27" s="303"/>
      <c r="G27" s="303"/>
      <c r="H27" s="303"/>
      <c r="I27" s="303"/>
      <c r="J27" s="310"/>
      <c r="K27" s="310"/>
      <c r="L27" s="310"/>
      <c r="M27" s="309"/>
      <c r="N27" s="309"/>
      <c r="O27" s="309"/>
      <c r="P27" s="309"/>
      <c r="Q27" s="309"/>
      <c r="R27" s="309"/>
    </row>
    <row r="28" spans="2:20" ht="21.75" customHeight="1" x14ac:dyDescent="0.15">
      <c r="B28" s="287"/>
      <c r="C28" s="287"/>
      <c r="D28" s="287"/>
      <c r="E28" s="287"/>
      <c r="F28" s="287"/>
      <c r="G28" s="287"/>
      <c r="H28" s="303"/>
      <c r="I28" s="303"/>
      <c r="J28" s="311"/>
      <c r="K28" s="311"/>
      <c r="L28" s="311"/>
    </row>
    <row r="29" spans="2:20" ht="21.75" customHeight="1" x14ac:dyDescent="0.15">
      <c r="B29" s="287"/>
      <c r="C29" s="287"/>
      <c r="D29" s="287"/>
      <c r="E29" s="287"/>
      <c r="F29" s="287"/>
      <c r="G29" s="287"/>
      <c r="H29" s="303"/>
      <c r="I29" s="303"/>
      <c r="J29" s="304"/>
      <c r="K29" s="304"/>
      <c r="L29" s="304"/>
    </row>
    <row r="30" spans="2:20" ht="39.75" customHeight="1" x14ac:dyDescent="0.15">
      <c r="B30" s="312"/>
      <c r="C30" s="312"/>
      <c r="D30" s="312"/>
      <c r="E30" s="312"/>
      <c r="F30" s="312"/>
      <c r="G30" s="312"/>
      <c r="H30" s="312"/>
      <c r="I30" s="312"/>
      <c r="J30" s="287"/>
      <c r="K30" s="287"/>
      <c r="L30" s="287"/>
    </row>
    <row r="31" spans="2:20" ht="19.5" customHeight="1" x14ac:dyDescent="0.15">
      <c r="B31" s="312"/>
      <c r="C31" s="312"/>
      <c r="D31" s="312"/>
      <c r="E31" s="312"/>
      <c r="F31" s="312"/>
      <c r="G31" s="312"/>
      <c r="H31" s="312"/>
      <c r="I31" s="312"/>
      <c r="J31" s="287"/>
      <c r="K31" s="287"/>
      <c r="L31" s="287"/>
    </row>
    <row r="32" spans="2:20" x14ac:dyDescent="0.15">
      <c r="B32" s="287"/>
      <c r="C32" s="287"/>
      <c r="D32" s="287"/>
      <c r="E32" s="287"/>
      <c r="F32" s="287"/>
      <c r="G32" s="287"/>
      <c r="H32" s="287"/>
      <c r="I32" s="287"/>
      <c r="J32" s="287"/>
      <c r="K32" s="287"/>
      <c r="L32" s="287"/>
    </row>
    <row r="33" spans="2:12" x14ac:dyDescent="0.15">
      <c r="B33" s="287"/>
      <c r="C33" s="287"/>
      <c r="D33" s="287"/>
      <c r="E33" s="287"/>
      <c r="F33" s="287"/>
      <c r="G33" s="287"/>
      <c r="H33" s="287"/>
      <c r="I33" s="287"/>
      <c r="J33" s="287"/>
      <c r="K33" s="287"/>
      <c r="L33" s="287"/>
    </row>
    <row r="34" spans="2:12" ht="27.75" customHeight="1" x14ac:dyDescent="0.15">
      <c r="B34" s="287"/>
      <c r="C34" s="287"/>
      <c r="D34" s="312"/>
      <c r="E34" s="287"/>
      <c r="F34" s="287"/>
      <c r="G34" s="287"/>
      <c r="H34" s="287"/>
      <c r="I34" s="287"/>
      <c r="J34" s="287"/>
      <c r="K34" s="287"/>
      <c r="L34" s="287"/>
    </row>
    <row r="35" spans="2:12" ht="19.5" customHeight="1" x14ac:dyDescent="0.15">
      <c r="B35" s="287"/>
      <c r="C35" s="287"/>
      <c r="D35" s="287"/>
      <c r="E35" s="287"/>
      <c r="F35" s="287"/>
      <c r="G35" s="287"/>
      <c r="H35" s="287"/>
      <c r="I35" s="287"/>
      <c r="J35" s="287"/>
      <c r="K35" s="287"/>
      <c r="L35" s="287"/>
    </row>
    <row r="36" spans="2:12" ht="34.5" customHeight="1" x14ac:dyDescent="0.15">
      <c r="B36" s="287"/>
      <c r="C36" s="287"/>
      <c r="D36" s="287"/>
      <c r="E36" s="287"/>
      <c r="F36" s="287"/>
      <c r="G36" s="287"/>
      <c r="H36" s="287"/>
      <c r="I36" s="287"/>
      <c r="J36" s="287"/>
      <c r="K36" s="287"/>
      <c r="L36" s="287"/>
    </row>
    <row r="37" spans="2:12" x14ac:dyDescent="0.15">
      <c r="B37" s="287"/>
      <c r="C37" s="287"/>
      <c r="D37" s="287"/>
      <c r="E37" s="287"/>
      <c r="F37" s="287"/>
      <c r="G37" s="287"/>
      <c r="H37" s="287"/>
      <c r="I37" s="287"/>
      <c r="J37" s="287"/>
      <c r="K37" s="287"/>
      <c r="L37" s="287"/>
    </row>
    <row r="38" spans="2:12" x14ac:dyDescent="0.15">
      <c r="B38" s="287"/>
      <c r="C38" s="287"/>
      <c r="D38" s="287"/>
      <c r="E38" s="287"/>
      <c r="F38" s="287"/>
      <c r="G38" s="287"/>
      <c r="H38" s="287"/>
      <c r="I38" s="287"/>
      <c r="J38" s="287"/>
      <c r="K38" s="287"/>
      <c r="L38" s="287"/>
    </row>
    <row r="39" spans="2:12" ht="26.25" customHeight="1" x14ac:dyDescent="0.15">
      <c r="B39" s="287"/>
      <c r="C39" s="287"/>
      <c r="D39" s="287"/>
      <c r="E39" s="287"/>
      <c r="F39" s="287"/>
      <c r="G39" s="287"/>
      <c r="H39" s="287"/>
      <c r="I39" s="287"/>
      <c r="J39" s="287"/>
      <c r="K39" s="287"/>
      <c r="L39" s="287"/>
    </row>
    <row r="40" spans="2:12" ht="39" customHeight="1" x14ac:dyDescent="0.15">
      <c r="B40" s="1313" t="s">
        <v>1055</v>
      </c>
      <c r="C40" s="1313"/>
      <c r="D40" s="1313"/>
      <c r="E40" s="1313"/>
      <c r="F40" s="1313"/>
      <c r="G40" s="1313"/>
      <c r="H40" s="1313"/>
      <c r="I40" s="1313"/>
      <c r="J40" s="1313"/>
      <c r="K40" s="1313"/>
      <c r="L40" s="1313"/>
    </row>
    <row r="41" spans="2:12" ht="26.25" customHeight="1" x14ac:dyDescent="0.15">
      <c r="B41" s="1312" t="s">
        <v>1056</v>
      </c>
      <c r="C41" s="1312"/>
      <c r="D41" s="1312"/>
      <c r="E41" s="1312"/>
      <c r="F41" s="1312"/>
      <c r="G41" s="1312"/>
      <c r="H41" s="1312"/>
      <c r="I41" s="1312"/>
      <c r="J41" s="1312"/>
      <c r="K41" s="1312"/>
      <c r="L41" s="1312"/>
    </row>
    <row r="42" spans="2:12" ht="41.25" customHeight="1" x14ac:dyDescent="0.15">
      <c r="B42" s="1313" t="s">
        <v>1057</v>
      </c>
      <c r="C42" s="1313"/>
      <c r="D42" s="1313"/>
      <c r="E42" s="1313"/>
      <c r="F42" s="1313"/>
      <c r="G42" s="1313"/>
      <c r="H42" s="1313"/>
      <c r="I42" s="1313"/>
      <c r="J42" s="1313"/>
      <c r="K42" s="1313"/>
      <c r="L42" s="1313"/>
    </row>
    <row r="43" spans="2:12" ht="37.9" customHeight="1" x14ac:dyDescent="0.15">
      <c r="B43" s="1313" t="s">
        <v>1058</v>
      </c>
      <c r="C43" s="1313"/>
      <c r="D43" s="1313"/>
      <c r="E43" s="1313"/>
      <c r="F43" s="1313"/>
      <c r="G43" s="1313"/>
      <c r="H43" s="1313"/>
      <c r="I43" s="1313"/>
      <c r="J43" s="1313"/>
      <c r="K43" s="1313"/>
      <c r="L43" s="1313"/>
    </row>
    <row r="44" spans="2:12" ht="26.25" customHeight="1" x14ac:dyDescent="0.15">
      <c r="B44" s="1312" t="s">
        <v>1059</v>
      </c>
      <c r="C44" s="1312"/>
      <c r="D44" s="1312"/>
      <c r="E44" s="1312"/>
      <c r="F44" s="1312"/>
      <c r="G44" s="1312"/>
      <c r="H44" s="1312"/>
      <c r="I44" s="1312"/>
      <c r="J44" s="1312"/>
      <c r="K44" s="1312"/>
      <c r="L44" s="1312"/>
    </row>
    <row r="45" spans="2:12" ht="46.5" customHeight="1" x14ac:dyDescent="0.15">
      <c r="B45" s="1313" t="s">
        <v>1060</v>
      </c>
      <c r="C45" s="1313"/>
      <c r="D45" s="1313"/>
      <c r="E45" s="1313"/>
      <c r="F45" s="1313"/>
      <c r="G45" s="1313"/>
      <c r="H45" s="1313"/>
      <c r="I45" s="1313"/>
      <c r="J45" s="1313"/>
      <c r="K45" s="1313"/>
      <c r="L45" s="1313"/>
    </row>
    <row r="46" spans="2:12" ht="26.25" customHeight="1" x14ac:dyDescent="0.15"/>
    <row r="47" spans="2:12" ht="26.25" customHeight="1" x14ac:dyDescent="0.15"/>
    <row r="48" spans="2:12"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7.75" customHeight="1" x14ac:dyDescent="0.15"/>
    <row r="55" ht="27.75" customHeight="1" x14ac:dyDescent="0.15"/>
    <row r="56" ht="42.75" customHeight="1" x14ac:dyDescent="0.15"/>
  </sheetData>
  <mergeCells count="72">
    <mergeCell ref="B43:L43"/>
    <mergeCell ref="B44:L44"/>
    <mergeCell ref="B45:L45"/>
    <mergeCell ref="H18:H20"/>
    <mergeCell ref="I18:I20"/>
    <mergeCell ref="J18:J20"/>
    <mergeCell ref="K18:K20"/>
    <mergeCell ref="L18:L20"/>
    <mergeCell ref="I21:L21"/>
    <mergeCell ref="B18:B20"/>
    <mergeCell ref="C18:C20"/>
    <mergeCell ref="D18:D20"/>
    <mergeCell ref="E18:E20"/>
    <mergeCell ref="F18:F20"/>
    <mergeCell ref="G18:G20"/>
    <mergeCell ref="B40:L40"/>
    <mergeCell ref="K12:K14"/>
    <mergeCell ref="L12:L14"/>
    <mergeCell ref="B41:L41"/>
    <mergeCell ref="B42:L42"/>
    <mergeCell ref="G15:G17"/>
    <mergeCell ref="H15:H17"/>
    <mergeCell ref="I15:I17"/>
    <mergeCell ref="J15:J17"/>
    <mergeCell ref="K15:K17"/>
    <mergeCell ref="L15:L17"/>
    <mergeCell ref="B15:B17"/>
    <mergeCell ref="C15:C17"/>
    <mergeCell ref="D15:D17"/>
    <mergeCell ref="E15:E17"/>
    <mergeCell ref="F15:F17"/>
    <mergeCell ref="B12:B14"/>
    <mergeCell ref="C12:C14"/>
    <mergeCell ref="D12:D14"/>
    <mergeCell ref="E12:E14"/>
    <mergeCell ref="F12:F14"/>
    <mergeCell ref="G12:G14"/>
    <mergeCell ref="G9:G11"/>
    <mergeCell ref="H9:H11"/>
    <mergeCell ref="I9:I11"/>
    <mergeCell ref="J9:J11"/>
    <mergeCell ref="H12:H14"/>
    <mergeCell ref="I12:I14"/>
    <mergeCell ref="J12:J14"/>
    <mergeCell ref="K9:K11"/>
    <mergeCell ref="L9:L11"/>
    <mergeCell ref="H6:H8"/>
    <mergeCell ref="I6:I8"/>
    <mergeCell ref="J6:J8"/>
    <mergeCell ref="K6:K8"/>
    <mergeCell ref="L6:L8"/>
    <mergeCell ref="B9:B11"/>
    <mergeCell ref="C9:C11"/>
    <mergeCell ref="D9:D11"/>
    <mergeCell ref="E9:E11"/>
    <mergeCell ref="F9:F11"/>
    <mergeCell ref="G6:G8"/>
    <mergeCell ref="B2:L2"/>
    <mergeCell ref="O2:R2"/>
    <mergeCell ref="S2:AA2"/>
    <mergeCell ref="B4:B5"/>
    <mergeCell ref="C4:C5"/>
    <mergeCell ref="D4:D5"/>
    <mergeCell ref="E4:F4"/>
    <mergeCell ref="G4:I4"/>
    <mergeCell ref="J4:L4"/>
    <mergeCell ref="K5:L5"/>
    <mergeCell ref="B6:B8"/>
    <mergeCell ref="C6:C8"/>
    <mergeCell ref="D6:D8"/>
    <mergeCell ref="E6:E8"/>
    <mergeCell ref="F6:F8"/>
  </mergeCells>
  <phoneticPr fontId="4"/>
  <dataValidations count="4">
    <dataValidation type="list" allowBlank="1" showInputMessage="1" showErrorMessage="1" sqref="E6:E20 J6:J20">
      <formula1>"○,  "</formula1>
    </dataValidation>
    <dataValidation type="list" allowBlank="1" showInputMessage="1" showErrorMessage="1" sqref="H6:H20">
      <formula1>"A,B,C,D,E,F,G,H,I,J,K,L,M"</formula1>
    </dataValidation>
    <dataValidation type="list" allowBlank="1" showInputMessage="1" showErrorMessage="1" sqref="F6:F20">
      <formula1>"1,2,3,4,5,6,7,8,9,10,11,12,13"</formula1>
    </dataValidation>
    <dataValidation type="list" allowBlank="1" showInputMessage="1" showErrorMessage="1" sqref="I6:I20">
      <formula1>"ア,イ,ウ,エ,オ,カ,キ,ク,ケ,コ"</formula1>
    </dataValidation>
  </dataValidations>
  <pageMargins left="0.31496062992125984" right="0.31496062992125984" top="0.74803149606299213" bottom="0.74803149606299213" header="0.31496062992125984" footer="0.31496062992125984"/>
  <pageSetup paperSize="9" scale="53" orientation="portrait" cellComments="asDisplayed" r:id="rId1"/>
  <rowBreaks count="1" manualBreakCount="1">
    <brk id="5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39</vt:i4>
      </vt:variant>
    </vt:vector>
  </HeadingPairs>
  <TitlesOfParts>
    <vt:vector size="65" baseType="lpstr">
      <vt:lpstr>はじめに（PC）</vt:lpstr>
      <vt:lpstr>はじめに (手書き)</vt:lpstr>
      <vt:lpstr>様式1-1号</vt:lpstr>
      <vt:lpstr>様式1-2号</vt:lpstr>
      <vt:lpstr>様式1-3号</vt:lpstr>
      <vt:lpstr>位置図</vt:lpstr>
      <vt:lpstr>田んぼダム位置図</vt:lpstr>
      <vt:lpstr>構成員一覧</vt:lpstr>
      <vt:lpstr>構成員一覧 (2)</vt:lpstr>
      <vt:lpstr>活動計画書</vt:lpstr>
      <vt:lpstr>加算措置（みどり加算除く）</vt:lpstr>
      <vt:lpstr>様式第１－３別葉a,b</vt:lpstr>
      <vt:lpstr>様式第１－３別葉ｃ</vt:lpstr>
      <vt:lpstr>（別添）位置図 (2)</vt:lpstr>
      <vt:lpstr>長寿命化整備計画</vt:lpstr>
      <vt:lpstr>工事確認書</vt:lpstr>
      <vt:lpstr>活動記録 </vt:lpstr>
      <vt:lpstr>金銭出納簿</vt:lpstr>
      <vt:lpstr>報告書</vt:lpstr>
      <vt:lpstr>様式第１－８別紙１－１</vt:lpstr>
      <vt:lpstr>様式第１－８別紙１－２</vt:lpstr>
      <vt:lpstr>様式第１－８別紙２</vt:lpstr>
      <vt:lpstr>別紙</vt:lpstr>
      <vt:lpstr>【活動項目番号早見表】</vt:lpstr>
      <vt:lpstr>【活動項目番号表】 </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'（別添）位置図 (2)'!Print_Area</vt:lpstr>
      <vt:lpstr>'【活動項目番号表】 '!Print_Area</vt:lpstr>
      <vt:lpstr>【選択肢】!Print_Area</vt:lpstr>
      <vt:lpstr>'はじめに (手書き)'!Print_Area</vt:lpstr>
      <vt:lpstr>'はじめに（PC）'!Print_Area</vt:lpstr>
      <vt:lpstr>'加算措置（みどり加算除く）'!Print_Area</vt:lpstr>
      <vt:lpstr>'活動記録 '!Print_Area</vt:lpstr>
      <vt:lpstr>活動計画書!Print_Area</vt:lpstr>
      <vt:lpstr>金銭出納簿!Print_Area</vt:lpstr>
      <vt:lpstr>工事確認書!Print_Area</vt:lpstr>
      <vt:lpstr>'構成員一覧 (2)'!Print_Area</vt:lpstr>
      <vt:lpstr>長寿命化整備計画!Print_Area</vt:lpstr>
      <vt:lpstr>田んぼダム位置図!Print_Area</vt:lpstr>
      <vt:lpstr>別紙!Print_Area</vt:lpstr>
      <vt:lpstr>報告書!Print_Area</vt:lpstr>
      <vt:lpstr>'様式1-1号'!Print_Area</vt:lpstr>
      <vt:lpstr>'様式1-2号'!Print_Area</vt:lpstr>
      <vt:lpstr>'様式1-3号'!Print_Area</vt:lpstr>
      <vt:lpstr>'様式第１－３別葉a,b'!Print_Area</vt:lpstr>
      <vt:lpstr>'様式第１－３別葉ｃ'!Print_Area</vt:lpstr>
      <vt:lpstr>'様式第１－８別紙１－１'!Print_Area</vt:lpstr>
      <vt:lpstr>'様式第１－８別紙１－２'!Print_Area</vt:lpstr>
      <vt:lpstr>'様式第１－８別紙２'!Print_Area</vt:lpstr>
      <vt:lpstr>'活動記録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猪苗代町</cp:lastModifiedBy>
  <dcterms:modified xsi:type="dcterms:W3CDTF">2025-09-01T01:11:45Z</dcterms:modified>
</cp:coreProperties>
</file>